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19" documentId="120_S{2AC9BD13-BADA-5192-A53E-5A8FF88502F6}" xr6:coauthVersionLast="47" xr6:coauthVersionMax="47" xr10:uidLastSave="{29530EFF-08D3-44BF-BA03-3AEA3E7C7A8D}"/>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33" i="5"/>
  <c r="L34" i="5"/>
  <c r="L35" i="5"/>
  <c r="L36" i="5"/>
  <c r="L37" i="5"/>
  <c r="L38" i="5"/>
  <c r="L39" i="5"/>
  <c r="L40" i="5"/>
  <c r="L41" i="5"/>
  <c r="L42" i="5"/>
  <c r="J7" i="5"/>
  <c r="J33" i="5"/>
  <c r="J34" i="5"/>
  <c r="J35" i="5"/>
  <c r="J36" i="5"/>
  <c r="J37" i="5"/>
  <c r="J38" i="5"/>
  <c r="J39" i="5"/>
  <c r="J40" i="5"/>
  <c r="J41" i="5"/>
  <c r="J42" i="5"/>
  <c r="I7" i="5"/>
  <c r="I33" i="5"/>
  <c r="I34" i="5"/>
  <c r="I35" i="5"/>
  <c r="I36" i="5"/>
  <c r="I37" i="5"/>
  <c r="I38" i="5"/>
  <c r="I39" i="5"/>
  <c r="I40" i="5"/>
  <c r="I41" i="5"/>
  <c r="I42" i="5"/>
  <c r="G7" i="5"/>
  <c r="G33" i="5"/>
  <c r="G34" i="5"/>
  <c r="G35" i="5"/>
  <c r="G36" i="5"/>
  <c r="G37" i="5"/>
  <c r="G38" i="5"/>
  <c r="G39" i="5"/>
  <c r="G40" i="5"/>
  <c r="G41" i="5"/>
  <c r="G42" i="5"/>
  <c r="B7" i="5"/>
  <c r="B33" i="5"/>
  <c r="B34" i="5"/>
  <c r="B35" i="5"/>
  <c r="B36" i="5"/>
  <c r="B37" i="5"/>
  <c r="B38" i="5"/>
  <c r="B39" i="5"/>
  <c r="B40" i="5"/>
  <c r="B41" i="5"/>
  <c r="B42"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<sst xmlns="http://schemas.openxmlformats.org/spreadsheetml/2006/main" count="181604" uniqueCount="39216">
  <si>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</si>
  <si>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</si>
  <si>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</si>
  <si>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</si>
  <si>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</si>
  <si>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</si>
  <si>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</si>
  <si>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</si>
  <si>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</si>
  <si>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</si>
  <si>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</si>
  <si>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</si>
  <si>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</si>
  <si>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</si>
  <si>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</si>
  <si>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</si>
  <si>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</si>
  <si>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</si>
  <si>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</si>
  <si>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</si>
  <si>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</si>
  <si>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</si>
  <si>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</si>
  <si>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</si>
  <si>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</si>
  <si>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</si>
  <si>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</si>
  <si>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</si>
  <si>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</si>
  <si>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</si>
  <si>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</si>
  <si>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</si>
  <si>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</si>
  <si>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</si>
  <si>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</si>
  <si>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</si>
  <si>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</si>
  <si>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</si>
  <si>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</si>
  <si>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</si>
  <si>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</si>
  <si>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</si>
  <si>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</si>
  <si>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</si>
  <si>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</si>
  <si>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</si>
  <si>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</si>
  <si>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</si>
  <si>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</si>
  <si>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</si>
  <si>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</si>
  <si>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</si>
  <si>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</si>
  <si>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</si>
  <si>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</si>
  <si>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</si>
  <si>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</si>
  <si>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</si>
  <si>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</si>
  <si>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</si>
  <si>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</si>
  <si>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</si>
  <si>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</si>
  <si>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</si>
  <si>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</si>
  <si>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</si>
  <si>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</si>
  <si>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</si>
  <si>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</si>
  <si>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</si>
  <si>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</si>
  <si>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</si>
  <si>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</si>
  <si>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</si>
  <si>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</si>
  <si>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</si>
  <si>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</si>
  <si>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</si>
  <si>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</si>
  <si>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</si>
  <si>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</si>
  <si>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</si>
  <si>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</si>
  <si>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</si>
  <si>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</si>
  <si>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</si>
  <si>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</si>
  <si>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</si>
  <si>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</si>
  <si>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</si>
  <si>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</si>
  <si>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</si>
  <si>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</si>
  <si>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</si>
  <si>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</si>
  <si>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</si>
  <si>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</si>
  <si>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</si>
  <si>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</si>
  <si>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</si>
  <si>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</si>
  <si>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</si>
  <si>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</si>
  <si>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</si>
  <si>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</si>
  <si>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</si>
  <si>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</si>
  <si>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</si>
  <si>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</si>
  <si>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</si>
  <si>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</si>
  <si>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</si>
  <si>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</si>
  <si>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</si>
  <si>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</si>
  <si>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</si>
  <si>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</si>
  <si>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</si>
  <si>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</si>
  <si>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</si>
  <si>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</si>
  <si>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</si>
  <si>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</si>
  <si>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</si>
  <si>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</si>
  <si>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</si>
  <si>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</si>
  <si>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</si>
  <si>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</si>
  <si>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</si>
  <si>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</si>
  <si>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</si>
  <si>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</si>
  <si>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</si>
  <si>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</si>
  <si>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</si>
  <si>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</si>
  <si>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</si>
  <si>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</si>
  <si>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</si>
  <si>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</si>
  <si>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</si>
  <si>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</si>
  <si>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</si>
  <si>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</si>
  <si>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</si>
  <si>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</si>
  <si>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</si>
  <si>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</si>
  <si>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</si>
  <si>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</si>
  <si>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</si>
  <si>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</si>
  <si>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</si>
  <si>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</si>
  <si>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</si>
  <si>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</si>
  <si>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</si>
  <si>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</si>
  <si>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</si>
  <si>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</si>
  <si>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</si>
  <si>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</si>
  <si>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</si>
  <si>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</si>
  <si>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</si>
  <si>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</si>
  <si>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</si>
  <si>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</si>
  <si>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</si>
  <si>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</si>
  <si>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</si>
  <si>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</si>
  <si>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</si>
  <si>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</si>
  <si>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</si>
  <si>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</si>
  <si>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</si>
  <si>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</si>
  <si>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</si>
  <si>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</si>
  <si>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</si>
  <si>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</si>
  <si>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</si>
  <si>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</si>
  <si>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</si>
  <si>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</si>
  <si>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</si>
  <si>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</si>
  <si>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</si>
  <si>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</si>
  <si>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</si>
  <si>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</si>
  <si>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</si>
  <si>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</si>
  <si>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</si>
  <si>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</si>
  <si>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</si>
  <si>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</si>
  <si>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</si>
  <si>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</si>
  <si>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</si>
  <si>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</si>
  <si>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</si>
  <si>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</si>
  <si>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</si>
  <si>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</si>
  <si>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</si>
  <si>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</si>
  <si>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</si>
  <si>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</si>
  <si>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</si>
  <si>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</si>
  <si>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</si>
  <si>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</si>
  <si>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</si>
  <si>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</si>
  <si>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</si>
  <si>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</si>
  <si>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</si>
  <si>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</si>
  <si>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</si>
  <si>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</si>
  <si>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</si>
  <si>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</si>
  <si>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</si>
  <si>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</si>
  <si>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</si>
  <si>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</si>
  <si>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</si>
  <si>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</si>
  <si>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</si>
  <si>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</si>
  <si>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</si>
  <si>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</si>
  <si>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</si>
  <si>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</si>
  <si>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</si>
  <si>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</si>
  <si>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</si>
  <si>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</si>
  <si>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</si>
  <si>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</si>
  <si>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</si>
  <si>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</si>
  <si>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</si>
  <si>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</si>
  <si>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</si>
  <si>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</si>
  <si>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</si>
  <si>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</si>
  <si>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</si>
  <si>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</si>
  <si>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</si>
  <si>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</si>
  <si>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</si>
  <si>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</si>
  <si>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</si>
  <si>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</si>
  <si>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</si>
  <si>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</si>
  <si>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</si>
  <si>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</si>
  <si>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</si>
  <si>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</si>
  <si>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</si>
  <si>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</si>
  <si>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</si>
  <si>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</si>
  <si>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</si>
  <si>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</si>
  <si>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</si>
  <si>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</si>
  <si>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</si>
  <si>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</si>
  <si>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</si>
  <si>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</si>
  <si>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</si>
  <si>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</si>
  <si>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</si>
  <si>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</si>
  <si>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</si>
  <si>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</si>
  <si>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</si>
  <si>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</si>
  <si>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</si>
  <si>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</si>
  <si>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</si>
  <si>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</si>
  <si>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</si>
  <si>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</si>
  <si>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</si>
  <si>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</si>
  <si>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</si>
  <si>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</si>
  <si>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</si>
  <si>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</si>
  <si>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</si>
  <si>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</si>
  <si>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</si>
  <si>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</si>
  <si>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</si>
  <si>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</si>
  <si>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</si>
  <si>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</si>
  <si>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</si>
  <si>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</si>
  <si>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</si>
  <si>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</si>
  <si>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</si>
  <si>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</si>
  <si>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</si>
  <si>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</si>
  <si>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</si>
  <si>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</si>
  <si>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</si>
  <si>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</si>
  <si>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</si>
  <si>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</si>
  <si>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</si>
  <si>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</si>
  <si>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</si>
  <si>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</si>
  <si>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</si>
  <si>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</si>
  <si>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</si>
  <si>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</si>
  <si>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</si>
  <si>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</si>
  <si>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</si>
  <si>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</si>
  <si>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</si>
  <si>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</si>
  <si>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</si>
  <si>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</si>
  <si>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</si>
  <si>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</si>
  <si>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</si>
  <si>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</si>
  <si>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</si>
  <si>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</si>
  <si>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</si>
  <si>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</si>
  <si>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</si>
  <si>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</si>
  <si>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</si>
  <si>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</si>
  <si>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</si>
  <si>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</si>
  <si>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</si>
  <si>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</si>
  <si>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</si>
  <si>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</si>
  <si>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</si>
  <si>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</si>
  <si>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</si>
  <si>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</si>
  <si>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</si>
  <si>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</si>
  <si>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</si>
  <si>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</si>
  <si>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</si>
  <si>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</si>
  <si>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</si>
  <si>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</si>
  <si>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</si>
  <si>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</si>
  <si>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</si>
  <si>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</si>
  <si>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</si>
  <si>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</si>
  <si>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</si>
  <si>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</si>
  <si>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</si>
  <si>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</si>
  <si>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</si>
  <si>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</si>
  <si>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</si>
  <si>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</si>
  <si>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</si>
  <si>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</si>
  <si>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</si>
  <si>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</si>
  <si>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</si>
  <si>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</si>
  <si>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</si>
  <si>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</si>
  <si>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</si>
  <si>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</si>
  <si>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</si>
  <si>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</si>
  <si>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</si>
  <si>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</si>
  <si>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</si>
  <si>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</si>
  <si>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</si>
  <si>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</si>
  <si>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</si>
  <si>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</si>
  <si>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</si>
  <si>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</si>
  <si>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</si>
  <si>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</si>
  <si>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</si>
  <si>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</si>
  <si>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</si>
  <si>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</si>
  <si>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</si>
  <si>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</si>
  <si>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</si>
  <si>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</si>
  <si>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</si>
  <si>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</si>
  <si>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</si>
  <si>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</si>
  <si>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</si>
  <si>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</si>
  <si>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</si>
  <si>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</si>
  <si>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</si>
  <si>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</si>
  <si>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</si>
  <si>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</si>
  <si>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</si>
  <si>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</si>
  <si>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</si>
  <si>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</si>
  <si>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</si>
  <si>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</si>
  <si>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</si>
  <si>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</si>
  <si>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</si>
  <si>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</si>
  <si>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</si>
  <si>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</si>
  <si>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</si>
  <si>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</si>
  <si>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</si>
  <si>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</si>
  <si>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</si>
  <si>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</si>
  <si>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</si>
  <si>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</si>
  <si>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</si>
  <si>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</si>
  <si>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</si>
  <si>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</si>
  <si>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</si>
  <si>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</si>
  <si>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</si>
  <si>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</si>
  <si>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</si>
  <si>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</si>
  <si>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</si>
  <si>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</si>
  <si>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</si>
  <si>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</si>
  <si>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</si>
  <si>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</si>
  <si>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</si>
  <si>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</si>
  <si>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</si>
  <si>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</si>
  <si>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</si>
  <si>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</si>
  <si>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</si>
  <si>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</si>
  <si>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</si>
  <si>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</si>
  <si>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</si>
  <si>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</si>
  <si>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</si>
  <si>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</si>
  <si>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</si>
  <si>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</si>
  <si>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</si>
  <si>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</si>
  <si>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</si>
  <si>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</si>
  <si>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</si>
  <si>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</si>
  <si>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</si>
  <si>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</si>
  <si>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</si>
  <si>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</si>
  <si>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</si>
  <si>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</si>
  <si>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</si>
  <si>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</si>
  <si>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</si>
  <si>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</si>
  <si>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</si>
  <si>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</si>
  <si>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</si>
  <si>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</si>
  <si>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</si>
  <si>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</si>
  <si>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</si>
  <si>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</si>
  <si>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</si>
  <si>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</si>
  <si>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</si>
  <si>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</si>
  <si>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</si>
  <si>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</si>
  <si>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</si>
  <si>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</si>
  <si>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</si>
  <si>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</si>
  <si>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</si>
  <si>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</si>
  <si>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</si>
  <si>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</si>
  <si>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</si>
  <si>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</si>
  <si>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</si>
  <si>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</si>
  <si>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</si>
  <si>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</si>
  <si>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</si>
  <si>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</si>
  <si>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</si>
  <si>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</si>
  <si>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</si>
  <si>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</si>
  <si>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</si>
  <si>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</si>
  <si>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</si>
  <si>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</si>
  <si>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</si>
  <si>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</si>
  <si>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</si>
  <si>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</si>
  <si>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</si>
  <si>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</si>
  <si>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</si>
  <si>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</si>
  <si>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</si>
  <si>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</si>
  <si>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</si>
  <si>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</si>
  <si>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</si>
  <si>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</si>
  <si>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</si>
  <si>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</si>
  <si>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</si>
  <si>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</si>
  <si>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</si>
  <si>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</si>
  <si>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</si>
  <si>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</si>
  <si>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</si>
  <si>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</si>
  <si>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</si>
  <si>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</si>
  <si>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</si>
  <si>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</si>
  <si>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</si>
  <si>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</si>
  <si>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</si>
  <si>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</si>
  <si>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</si>
  <si>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</si>
  <si>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</si>
  <si>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</si>
  <si>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</si>
  <si>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</si>
  <si>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</si>
  <si>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</si>
  <si>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</si>
  <si>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</si>
  <si>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</si>
  <si>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</si>
  <si>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</si>
  <si>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</si>
  <si>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</si>
  <si>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</si>
  <si>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</si>
  <si>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</si>
  <si>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</si>
  <si>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</si>
  <si>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</si>
  <si>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</si>
  <si>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</si>
  <si>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</si>
  <si>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</si>
  <si>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</si>
  <si>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</si>
  <si>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</si>
  <si>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</si>
  <si>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</si>
  <si>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</si>
  <si>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</si>
  <si>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</si>
  <si>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</si>
  <si>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</si>
  <si>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</si>
  <si>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</si>
  <si>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</si>
  <si>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</si>
  <si>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</si>
  <si>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</si>
  <si>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</si>
  <si>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</si>
  <si>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</si>
  <si>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</si>
  <si>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</si>
  <si>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</si>
  <si>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</si>
  <si>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</si>
  <si>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</si>
  <si>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</si>
  <si>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</si>
  <si>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</si>
  <si>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</si>
  <si>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</si>
  <si>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</si>
  <si>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</si>
  <si>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</si>
  <si>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</si>
  <si>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</si>
  <si>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</si>
  <si>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</si>
  <si>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</si>
  <si>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</si>
  <si>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</si>
  <si>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</si>
  <si>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</si>
  <si>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</si>
  <si>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</si>
  <si>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</si>
  <si>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</si>
  <si>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</si>
  <si>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</si>
  <si>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</si>
  <si>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</si>
  <si>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</si>
  <si>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</si>
  <si>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</si>
  <si>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</si>
  <si>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</si>
  <si>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</si>
  <si>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</si>
  <si>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</si>
  <si>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</si>
  <si>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</si>
  <si>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</si>
  <si>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</si>
  <si>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</si>
  <si>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</si>
  <si>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</si>
  <si>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</si>
  <si>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</si>
  <si>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</si>
  <si>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</si>
  <si>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</si>
  <si>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</si>
  <si>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</si>
  <si>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</si>
  <si>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</si>
  <si>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</si>
  <si>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</si>
  <si>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</si>
  <si>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</si>
  <si>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</si>
  <si>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</si>
  <si>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</si>
  <si>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</si>
  <si>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</si>
  <si>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</si>
  <si>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</si>
  <si>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</si>
  <si>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</si>
  <si>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</si>
  <si>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</si>
  <si>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</si>
  <si>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</si>
  <si>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</si>
  <si>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</si>
  <si>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</si>
  <si>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</si>
  <si>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</si>
  <si>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</si>
  <si>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</si>
  <si>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</si>
  <si>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</si>
  <si>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</si>
  <si>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</si>
  <si>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</si>
  <si>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</si>
  <si>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</si>
  <si>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</si>
  <si>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</si>
  <si>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</si>
  <si>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</si>
  <si>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</si>
  <si>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</si>
  <si>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</si>
  <si>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</si>
  <si>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</si>
  <si>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</si>
  <si>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</si>
  <si>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</si>
  <si>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</si>
  <si>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</si>
  <si>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</si>
  <si>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</si>
  <si>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</si>
  <si>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</si>
  <si>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</si>
  <si>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</si>
  <si>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</si>
  <si>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</si>
  <si>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</si>
  <si>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</si>
  <si>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</si>
  <si>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</si>
  <si>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</si>
  <si>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</si>
  <si>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</si>
  <si>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</si>
  <si>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</si>
  <si>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</si>
  <si>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</si>
  <si>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</si>
  <si>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</si>
  <si>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</si>
  <si>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</si>
  <si>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</si>
  <si>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</si>
  <si>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</si>
  <si>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</si>
  <si>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</si>
  <si>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</si>
  <si>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</si>
  <si>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</si>
  <si>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</si>
  <si>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</si>
  <si>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</si>
  <si>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</si>
  <si>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</si>
  <si>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</si>
  <si>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</si>
  <si>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</si>
  <si>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</si>
  <si>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</si>
  <si>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</si>
  <si>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</si>
  <si>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</si>
  <si>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</si>
  <si>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</si>
  <si>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</si>
  <si>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</si>
  <si>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</si>
  <si>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</si>
  <si>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</si>
  <si>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</si>
  <si>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</si>
  <si>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</si>
  <si>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</si>
  <si>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</si>
  <si>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</si>
  <si>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</si>
  <si>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</si>
  <si>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</si>
  <si>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</si>
  <si>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</si>
  <si>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</si>
  <si>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</si>
  <si>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</si>
  <si>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</si>
  <si>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</si>
  <si>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</si>
  <si>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</si>
  <si>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</si>
  <si>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</si>
  <si>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</si>
  <si>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</si>
  <si>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</si>
  <si>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</si>
  <si>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</si>
  <si>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</si>
  <si>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</si>
  <si>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</si>
  <si>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</si>
  <si>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</si>
  <si>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</si>
  <si>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</si>
  <si>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</si>
  <si>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</si>
  <si>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</si>
  <si>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</si>
  <si>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</si>
  <si>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</si>
  <si>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</si>
  <si>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</si>
  <si>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</si>
  <si>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</si>
  <si>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</si>
  <si>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</si>
  <si>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</si>
  <si>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</si>
  <si>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</si>
  <si>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</si>
  <si>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</si>
  <si>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</si>
  <si>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</si>
  <si>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</si>
  <si>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</si>
  <si>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</si>
  <si>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</si>
  <si>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</si>
  <si>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</si>
  <si>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</si>
  <si>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</si>
  <si>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</si>
  <si>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</si>
  <si>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</si>
  <si>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</si>
  <si>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</si>
  <si>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</si>
  <si>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</si>
  <si>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</si>
  <si>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</si>
  <si>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</si>
  <si>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</si>
  <si>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</si>
  <si>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</si>
  <si>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</si>
  <si>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</si>
  <si>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</si>
  <si>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</si>
  <si>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</si>
  <si>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</si>
  <si>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</si>
  <si>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</si>
  <si>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</si>
  <si>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</si>
  <si>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</si>
  <si>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</si>
  <si>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</si>
  <si>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</si>
  <si>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</si>
  <si>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</si>
  <si>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</si>
  <si>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</si>
  <si>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</si>
  <si>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</si>
  <si>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</si>
  <si>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</si>
  <si>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</si>
  <si>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</si>
  <si>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</si>
  <si>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</si>
  <si>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</si>
  <si>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</si>
  <si>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</si>
  <si>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</si>
  <si>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</si>
  <si>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</si>
  <si>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</si>
  <si>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</si>
  <si>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</si>
  <si>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</si>
  <si>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</si>
  <si>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</si>
  <si>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</si>
  <si>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</si>
  <si>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</si>
  <si>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</si>
  <si>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</si>
  <si>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</si>
  <si>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</si>
  <si>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</si>
  <si>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</si>
  <si>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</si>
  <si>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</si>
  <si>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</si>
  <si>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</si>
  <si>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</si>
  <si>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</si>
  <si>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</si>
  <si>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</si>
  <si>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</si>
  <si>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</si>
  <si>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</si>
  <si>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</si>
  <si>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</si>
  <si>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</si>
  <si>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</si>
  <si>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</si>
  <si>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</si>
  <si>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</si>
  <si>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</si>
  <si>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</si>
  <si>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</si>
  <si>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</si>
  <si>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</si>
  <si>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</si>
  <si>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</si>
  <si>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</si>
  <si>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</si>
  <si>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</si>
  <si>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</si>
  <si>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</si>
  <si>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</si>
  <si>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</si>
  <si>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</si>
  <si>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</si>
  <si>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</si>
  <si>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</si>
  <si>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</si>
  <si>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</si>
  <si>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</si>
  <si>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</si>
  <si>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</si>
  <si>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</si>
  <si>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</si>
  <si>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</si>
  <si>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</si>
  <si>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</si>
  <si>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</si>
  <si>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</si>
  <si>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</si>
  <si>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</si>
  <si>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</si>
  <si>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</si>
  <si>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</si>
  <si>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</si>
  <si>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</si>
  <si>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</si>
  <si>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</si>
  <si>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</si>
  <si>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</si>
  <si>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</si>
  <si>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</si>
  <si>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</si>
  <si>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</si>
  <si>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</si>
  <si>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</si>
  <si>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</si>
  <si>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</si>
  <si>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</si>
  <si>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</si>
  <si>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</si>
  <si>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</si>
  <si>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</si>
  <si>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</si>
  <si>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</si>
  <si>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</si>
  <si>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</si>
  <si>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</si>
  <si>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</si>
  <si>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</si>
  <si>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</si>
  <si>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</si>
  <si>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</si>
  <si>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</si>
  <si>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</si>
  <si>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</si>
  <si>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</si>
  <si>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</si>
  <si>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</si>
  <si>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</si>
  <si>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</si>
  <si>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</si>
  <si>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</si>
  <si>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</si>
  <si>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</si>
  <si>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</si>
  <si>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</si>
  <si>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</si>
  <si>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</si>
  <si>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</si>
  <si>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</si>
  <si>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</si>
  <si>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</si>
  <si>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</si>
  <si>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</si>
  <si>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</si>
  <si>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</si>
  <si>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</si>
  <si>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</si>
  <si>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</si>
  <si>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</si>
  <si>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</si>
  <si>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</si>
  <si>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</si>
  <si>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</si>
  <si>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</si>
  <si>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</si>
  <si>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</si>
  <si>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</si>
  <si>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</si>
  <si>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</si>
  <si>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</si>
  <si>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</si>
  <si>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</si>
  <si>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</si>
  <si>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</si>
  <si>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</si>
  <si>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</si>
  <si>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</si>
  <si>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</si>
  <si>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</si>
  <si>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</si>
  <si>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</si>
  <si>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</si>
  <si>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</si>
  <si>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</si>
  <si>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</si>
  <si>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</si>
  <si>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</si>
  <si>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</si>
  <si>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</si>
  <si>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</si>
  <si>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</si>
  <si>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</si>
  <si>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</si>
  <si>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</si>
  <si>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</si>
  <si>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</si>
  <si>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</si>
  <si>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</si>
  <si>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</si>
  <si>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</si>
  <si>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</si>
  <si>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</si>
  <si>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</si>
  <si>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</si>
  <si>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</si>
  <si>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</si>
  <si>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</si>
  <si>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</si>
  <si>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</si>
  <si>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</si>
  <si>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</si>
  <si>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</si>
  <si>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</si>
  <si>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</si>
  <si>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</si>
  <si>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</si>
  <si>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</si>
  <si>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</si>
  <si>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</si>
  <si>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</si>
  <si>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</si>
  <si>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</si>
  <si>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</si>
  <si>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</si>
  <si>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</si>
  <si>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</si>
  <si>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</si>
  <si>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</si>
  <si>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</si>
  <si>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</si>
  <si>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</si>
  <si>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</si>
  <si>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</si>
  <si>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</si>
  <si>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</si>
  <si>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</si>
  <si>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</si>
  <si>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</si>
  <si>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</si>
  <si>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</si>
  <si>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</si>
  <si>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</si>
  <si>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</si>
  <si>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</si>
  <si>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</si>
  <si>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</si>
  <si>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</si>
  <si>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</si>
  <si>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</si>
  <si>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</si>
  <si>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</si>
  <si>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</si>
  <si>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</si>
  <si>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</si>
  <si>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</si>
  <si>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</si>
  <si>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</si>
  <si>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</si>
  <si>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</si>
  <si>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</si>
  <si>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</si>
  <si>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</si>
  <si>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</si>
  <si>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</si>
  <si>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</si>
  <si>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</si>
  <si>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</si>
  <si>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</si>
  <si>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</si>
  <si>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</si>
  <si>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</si>
  <si>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</si>
  <si>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</si>
  <si>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</si>
  <si>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</si>
  <si>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</si>
  <si>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</si>
  <si>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</si>
  <si>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</si>
  <si>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</si>
  <si>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</si>
  <si>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</si>
  <si>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</si>
  <si>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</si>
  <si>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</si>
  <si>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</si>
  <si>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</si>
  <si>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</si>
  <si>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</si>
  <si>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</si>
  <si>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</si>
  <si>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</si>
  <si>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</si>
  <si>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</si>
  <si>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</si>
  <si>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</si>
  <si>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</si>
  <si>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</si>
  <si>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</si>
  <si>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</si>
  <si>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</si>
  <si>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</si>
  <si>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</si>
  <si>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</si>
  <si>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</si>
  <si>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</si>
  <si>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</si>
  <si>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</si>
  <si>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</si>
  <si>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</si>
  <si>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</si>
  <si>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</si>
  <si>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</si>
  <si>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</si>
  <si>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</si>
  <si>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</si>
  <si>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</si>
  <si>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</si>
  <si>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</si>
  <si>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</si>
  <si>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</si>
  <si>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</si>
  <si>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</si>
  <si>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</si>
  <si>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</si>
  <si>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</si>
  <si>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</si>
  <si>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</si>
  <si>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</si>
  <si>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</si>
  <si>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</si>
  <si>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</si>
  <si>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</si>
  <si>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</si>
  <si>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</si>
  <si>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</si>
  <si>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</si>
  <si>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</si>
  <si>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</si>
  <si>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</si>
  <si>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</si>
  <si>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</si>
  <si>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</si>
  <si>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</si>
  <si>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</si>
  <si>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</si>
  <si>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</si>
  <si>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</si>
  <si>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</si>
  <si>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</si>
  <si>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</si>
  <si>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</si>
  <si>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</si>
  <si>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</si>
  <si>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</si>
  <si>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</si>
  <si>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</si>
  <si>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</si>
  <si>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</si>
  <si>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</si>
  <si>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</si>
  <si>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</si>
  <si>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</si>
  <si>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</si>
  <si>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</si>
  <si>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</si>
  <si>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</si>
  <si>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</si>
  <si>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</si>
  <si>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</si>
  <si>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</si>
  <si>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</si>
  <si>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</si>
  <si>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</si>
  <si>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</si>
  <si>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</si>
  <si>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</si>
  <si>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</si>
  <si>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</si>
  <si>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</si>
  <si>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</si>
  <si>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</si>
  <si>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</si>
  <si>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</si>
  <si>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</si>
  <si>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</si>
  <si>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</si>
  <si>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</si>
  <si>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</si>
  <si>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</si>
  <si>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</si>
  <si>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</si>
  <si>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</si>
  <si>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</si>
  <si>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</si>
  <si>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</si>
  <si>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</si>
  <si>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</si>
  <si>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</si>
  <si>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</si>
  <si>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</si>
  <si>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</si>
  <si>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</si>
  <si>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</si>
  <si>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</si>
  <si>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</si>
  <si>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</si>
  <si>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</si>
  <si>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</si>
  <si>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</si>
  <si>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</si>
  <si>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</si>
  <si>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</si>
  <si>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</si>
  <si>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</si>
  <si>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</si>
  <si>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</si>
  <si>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</si>
  <si>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</si>
  <si>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</si>
  <si>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</si>
  <si>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</si>
  <si>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</si>
  <si>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</si>
  <si>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</si>
  <si>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</si>
  <si>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</si>
  <si>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</si>
  <si>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</si>
  <si>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</si>
  <si>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</si>
  <si>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</si>
  <si>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</si>
  <si>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</si>
  <si>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</si>
  <si>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</si>
  <si>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</si>
  <si>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</si>
  <si>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</si>
  <si>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</si>
  <si>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</si>
  <si>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</si>
  <si>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</si>
  <si>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</si>
  <si>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</si>
  <si>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</si>
  <si>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</si>
  <si>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</si>
  <si>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</si>
  <si>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</si>
  <si>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</si>
  <si>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</si>
  <si>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</si>
  <si>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</si>
  <si>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</si>
  <si>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</si>
  <si>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</si>
  <si>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</si>
  <si>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</si>
  <si>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</si>
  <si>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</si>
  <si>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</si>
  <si>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</si>
  <si>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</si>
  <si>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</si>
  <si>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</si>
  <si>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</si>
  <si>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</si>
  <si>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</si>
  <si>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</si>
  <si>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</si>
  <si>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</si>
  <si>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</si>
  <si>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</si>
  <si>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</si>
  <si>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</si>
  <si>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</si>
  <si>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</si>
  <si>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</si>
  <si>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</si>
  <si>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</si>
  <si>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</si>
  <si>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</si>
  <si>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</si>
  <si>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</si>
  <si>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</si>
  <si>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</si>
  <si>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</si>
  <si>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</si>
  <si>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</si>
  <si>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</si>
  <si>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</si>
  <si>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</si>
  <si>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</si>
  <si>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</si>
  <si>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</si>
  <si>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</si>
  <si>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</si>
  <si>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</si>
  <si>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</si>
  <si>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</si>
  <si>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</si>
  <si>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</si>
  <si>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</si>
  <si>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</si>
  <si>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</si>
  <si>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</si>
  <si>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</si>
  <si>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</si>
  <si>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</si>
  <si>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</si>
  <si>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</si>
  <si>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</si>
  <si>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</si>
  <si>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</si>
  <si>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</si>
  <si>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</si>
  <si>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</si>
  <si>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</si>
  <si>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</si>
  <si>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</si>
  <si>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</si>
  <si>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</si>
  <si>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</si>
  <si>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</si>
  <si>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</si>
  <si>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</si>
  <si>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</si>
  <si>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</si>
  <si>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</si>
  <si>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</si>
  <si>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</si>
  <si>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</si>
  <si>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</si>
  <si>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</si>
  <si>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</si>
  <si>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</si>
  <si>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</si>
  <si>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</si>
  <si>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</si>
  <si>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</si>
  <si>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</si>
  <si>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</si>
  <si>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</si>
  <si>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</si>
  <si>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</si>
  <si>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</si>
  <si>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</si>
  <si>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</si>
  <si>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</si>
  <si>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</si>
  <si>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</si>
  <si>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</si>
  <si>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</si>
  <si>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</si>
  <si>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</si>
  <si>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</si>
  <si>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</si>
  <si>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</si>
  <si>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</si>
  <si>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</si>
  <si>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</si>
  <si>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</si>
  <si>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</si>
  <si>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</si>
  <si>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</si>
  <si>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</si>
  <si>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</si>
  <si>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</si>
  <si>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</si>
  <si>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</si>
  <si>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</si>
  <si>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</si>
  <si>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</si>
  <si>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</si>
  <si>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</si>
  <si>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</si>
  <si>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</si>
  <si>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</si>
  <si>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</si>
  <si>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</si>
  <si>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</si>
  <si>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</si>
  <si>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</si>
  <si>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</si>
  <si>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</si>
  <si>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</si>
  <si>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</si>
  <si>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</si>
  <si>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</si>
  <si>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</si>
  <si>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</si>
  <si>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</si>
  <si>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</si>
  <si>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</si>
  <si>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</si>
  <si>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</si>
  <si>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</si>
  <si>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</si>
  <si>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</si>
  <si>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</si>
  <si>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</si>
  <si>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</si>
  <si>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</si>
  <si>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</si>
  <si>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</si>
  <si>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</si>
  <si>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</si>
  <si>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</si>
  <si>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</si>
  <si>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</si>
  <si>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</si>
  <si>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</si>
  <si>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</si>
  <si>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</si>
  <si>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</si>
  <si>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</si>
  <si>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</si>
  <si>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</si>
  <si>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</si>
  <si>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</si>
  <si>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</si>
  <si>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</si>
  <si>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</si>
  <si>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</si>
  <si>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</si>
  <si>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</si>
  <si>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</si>
  <si>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</si>
  <si>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</si>
  <si>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</si>
  <si>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</si>
  <si>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</si>
  <si>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</si>
  <si>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</si>
  <si>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</si>
  <si>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</si>
  <si>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</si>
  <si>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</si>
  <si>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</si>
  <si>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</si>
  <si>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</si>
  <si>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</si>
  <si>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</si>
  <si>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</si>
  <si>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</si>
  <si>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</si>
  <si>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</si>
  <si>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</si>
  <si>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</si>
  <si>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</si>
  <si>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</si>
  <si>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</si>
  <si>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</si>
  <si>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</si>
  <si>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</si>
  <si>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</si>
  <si>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</si>
  <si>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</si>
  <si>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</si>
  <si>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</si>
  <si>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</si>
  <si>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</si>
  <si>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</si>
  <si>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</si>
  <si>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</si>
  <si>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</si>
  <si>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</si>
  <si>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</si>
  <si>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</si>
  <si>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</si>
  <si>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</si>
  <si>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</si>
  <si>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</si>
  <si>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</si>
  <si>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</si>
  <si>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</si>
  <si>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</si>
  <si>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</si>
  <si>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</si>
  <si>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</si>
  <si>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</si>
  <si>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</si>
  <si>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</si>
  <si>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</si>
  <si>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</si>
  <si>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</si>
  <si>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</si>
  <si>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</si>
  <si>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</si>
  <si>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</si>
  <si>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</si>
  <si>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</si>
  <si>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</si>
  <si>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</si>
  <si>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</si>
  <si>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</si>
  <si>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</si>
  <si>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</si>
  <si>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</si>
  <si>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</si>
  <si>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</si>
  <si>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</si>
  <si>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</si>
  <si>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</si>
  <si>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</si>
  <si>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</si>
  <si>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</si>
  <si>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</si>
  <si>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</si>
  <si>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</si>
  <si>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</si>
  <si>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</si>
  <si>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</si>
  <si>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</si>
  <si>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</si>
  <si>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</si>
  <si>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</si>
  <si>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</si>
  <si>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</si>
  <si>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</si>
  <si>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</si>
  <si>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</si>
  <si>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</si>
  <si>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</si>
  <si>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</si>
  <si>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</si>
  <si>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</si>
  <si>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</si>
  <si>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</si>
  <si>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</si>
  <si>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</si>
  <si>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</si>
  <si>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</si>
  <si>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</si>
  <si>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</si>
  <si>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</si>
  <si>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</si>
  <si>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</si>
  <si>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</si>
  <si>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</si>
  <si>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</si>
  <si>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</si>
  <si>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</si>
  <si>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</si>
  <si>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</si>
  <si>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</si>
  <si>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</si>
  <si>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</si>
  <si>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</si>
  <si>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</si>
  <si>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</si>
  <si>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</si>
  <si>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</si>
  <si>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</si>
  <si>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</si>
  <si>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</si>
  <si>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</si>
  <si>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</si>
  <si>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</si>
  <si>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</si>
  <si>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</si>
  <si>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</si>
  <si>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</si>
  <si>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</si>
  <si>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</si>
  <si>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</si>
  <si>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</si>
  <si>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</si>
  <si>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</si>
  <si>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</si>
  <si>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</si>
  <si>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</si>
  <si>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</si>
  <si>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</si>
  <si>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</si>
  <si>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</si>
  <si>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</si>
  <si>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</si>
  <si>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</si>
  <si>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</si>
  <si>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</si>
  <si>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</si>
  <si>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</si>
  <si>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</si>
  <si>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</si>
  <si>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</si>
  <si>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</si>
  <si>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</si>
  <si>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</si>
  <si>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</si>
  <si>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</si>
  <si>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</si>
  <si>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</si>
  <si>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</si>
  <si>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</si>
  <si>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</si>
  <si>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</si>
  <si>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</si>
  <si>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</si>
  <si>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</si>
  <si>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</si>
  <si>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</si>
  <si>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</si>
  <si>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</si>
  <si>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</si>
  <si>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</si>
  <si>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</si>
  <si>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</si>
  <si>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</si>
  <si>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</si>
  <si>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</si>
  <si>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</si>
  <si>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</si>
  <si>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</si>
  <si>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</si>
  <si>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</si>
  <si>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</si>
  <si>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</si>
  <si>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</si>
  <si>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</si>
  <si>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</si>
  <si>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</si>
  <si>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</si>
  <si>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</si>
  <si>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</si>
  <si>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</si>
  <si>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</si>
  <si>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</si>
  <si>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</si>
  <si>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</si>
  <si>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</si>
  <si>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</si>
  <si>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</si>
  <si>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</si>
  <si>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</si>
  <si>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</si>
  <si>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</si>
  <si>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</si>
  <si>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</si>
  <si>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</si>
  <si>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</si>
  <si>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</si>
  <si>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</si>
  <si>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</si>
  <si>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</si>
  <si>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</si>
  <si>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</si>
  <si>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</si>
  <si>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</si>
  <si>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</si>
  <si>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</si>
  <si>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</si>
  <si>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</si>
  <si>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</si>
  <si>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</si>
  <si>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</si>
  <si>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</si>
  <si>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</si>
  <si>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</si>
  <si>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</si>
  <si>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</si>
  <si>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</si>
  <si>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</si>
  <si>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</si>
  <si>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</si>
  <si>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</si>
  <si>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</si>
  <si>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</si>
  <si>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</si>
  <si>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</si>
  <si>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</si>
  <si>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</si>
  <si>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</si>
  <si>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</si>
  <si>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</si>
  <si>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</si>
  <si>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</si>
  <si>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</si>
  <si>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</si>
  <si>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</si>
  <si>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</si>
  <si>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</si>
  <si>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</si>
  <si>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</si>
  <si>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</si>
  <si>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</si>
  <si>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</si>
  <si>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</si>
  <si>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</si>
  <si>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</si>
  <si>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</si>
  <si>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</si>
  <si>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</si>
  <si>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</si>
  <si>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</si>
  <si>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</si>
  <si>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</si>
  <si>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</si>
  <si>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</si>
  <si>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</si>
  <si>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</si>
  <si>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</si>
  <si>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</si>
  <si>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</si>
  <si>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</si>
  <si>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</si>
  <si>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</si>
  <si>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</si>
  <si>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</si>
  <si>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</si>
  <si>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</si>
  <si>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</si>
  <si>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</si>
  <si>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</si>
  <si>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</si>
  <si>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</si>
  <si>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</si>
  <si>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</si>
  <si>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</si>
  <si>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</si>
  <si>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</si>
  <si>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</si>
  <si>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</si>
  <si>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</si>
  <si>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</si>
  <si>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</si>
  <si>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</si>
  <si>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</si>
  <si>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</si>
  <si>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</si>
  <si>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</si>
  <si>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</si>
  <si>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</si>
  <si>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</si>
  <si>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</si>
  <si>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</si>
  <si>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</si>
  <si>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</si>
  <si>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</si>
  <si>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</si>
  <si>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</si>
  <si>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</si>
  <si>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</si>
  <si>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</si>
  <si>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</si>
  <si>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</si>
  <si>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</si>
  <si>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</si>
  <si>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</si>
  <si>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</si>
  <si>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</si>
  <si>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</si>
  <si>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</si>
  <si>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</si>
  <si>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</si>
  <si>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</si>
  <si>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</si>
  <si>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</si>
  <si>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</si>
  <si>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</si>
  <si>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</si>
  <si>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</si>
  <si>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</si>
  <si>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</si>
  <si>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</si>
  <si>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</si>
  <si>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</si>
  <si>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</si>
  <si>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</si>
  <si>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</si>
  <si>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</si>
  <si>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</si>
  <si>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</si>
  <si>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</si>
  <si>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</si>
  <si>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</si>
  <si>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</si>
  <si>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</si>
  <si>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</si>
  <si>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</si>
  <si>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</si>
  <si>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</si>
  <si>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</si>
  <si>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</si>
  <si>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</si>
  <si>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</si>
  <si>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</si>
  <si>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</si>
  <si>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</si>
  <si>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</si>
  <si>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</si>
  <si>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</si>
  <si>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</si>
  <si>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</si>
  <si>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</si>
  <si>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</si>
  <si>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</si>
  <si>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</si>
  <si>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</si>
  <si>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</si>
  <si>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</si>
  <si>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</si>
  <si>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</si>
  <si>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</si>
  <si>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</si>
  <si>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</si>
  <si>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</si>
  <si>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</si>
  <si>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</si>
  <si>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</si>
  <si>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</si>
  <si>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</si>
  <si>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</si>
  <si>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</si>
  <si>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</si>
  <si>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</si>
  <si>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</si>
  <si>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</si>
  <si>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</si>
  <si>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</si>
  <si>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</si>
  <si>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</si>
  <si>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</si>
  <si>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</si>
  <si>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</si>
  <si>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</si>
  <si>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</si>
  <si>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</si>
  <si>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</si>
  <si>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</si>
  <si>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</si>
  <si>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</si>
  <si>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</si>
  <si>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</si>
  <si>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</si>
  <si>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</si>
  <si>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</si>
  <si>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</si>
  <si>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</si>
  <si>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</si>
  <si>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</si>
  <si>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</si>
  <si>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</si>
  <si>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</si>
  <si>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</si>
  <si>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</si>
  <si>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</si>
  <si>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</si>
  <si>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</si>
  <si>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</si>
  <si>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</si>
  <si>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</si>
  <si>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</si>
  <si>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</si>
  <si>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</si>
  <si>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</si>
  <si>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</si>
  <si>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</si>
  <si>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</si>
  <si>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</si>
  <si>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</si>
  <si>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</si>
  <si>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</si>
  <si>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</si>
  <si>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</si>
  <si>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</si>
  <si>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</si>
  <si>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</si>
  <si>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</si>
  <si>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</si>
  <si>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</si>
  <si>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</si>
  <si>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</si>
  <si>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</si>
  <si>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</si>
  <si>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</si>
  <si>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</si>
  <si>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</si>
  <si>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</si>
  <si>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</si>
  <si>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</si>
  <si>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</si>
  <si>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</si>
  <si>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</si>
  <si>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</si>
  <si>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</si>
  <si>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</si>
  <si>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</si>
  <si>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</si>
  <si>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</si>
  <si>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</si>
  <si>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</si>
  <si>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</si>
  <si>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</si>
  <si>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</si>
  <si>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</si>
  <si>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</si>
  <si>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</si>
  <si>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</si>
  <si>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</si>
  <si>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</si>
  <si>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</si>
  <si>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</si>
  <si>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</si>
  <si>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</si>
  <si>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</si>
  <si>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</si>
  <si>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</si>
  <si>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</si>
  <si>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</si>
  <si>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</si>
  <si>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</si>
  <si>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</si>
  <si>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</si>
  <si>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</si>
  <si>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</si>
  <si>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</si>
  <si>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</si>
  <si>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</si>
  <si>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</si>
  <si>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</si>
  <si>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</si>
  <si>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</si>
  <si>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</si>
  <si>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</si>
  <si>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</si>
  <si>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</si>
  <si>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</si>
  <si>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</si>
  <si>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</si>
  <si>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</si>
  <si>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</si>
  <si>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</si>
  <si>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</si>
  <si>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</si>
  <si>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</si>
  <si>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</si>
  <si>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</si>
  <si>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</si>
  <si>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</si>
  <si>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</si>
  <si>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</si>
  <si>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</si>
  <si>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</si>
  <si>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</si>
  <si>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</si>
  <si>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</si>
  <si>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</si>
  <si>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</si>
  <si>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</si>
  <si>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</si>
  <si>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</si>
  <si>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</si>
  <si>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</si>
  <si>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</si>
  <si>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</si>
  <si>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</si>
  <si>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</si>
  <si>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</si>
  <si>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</si>
  <si>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</si>
  <si>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</si>
  <si>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</si>
  <si>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</si>
  <si>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</si>
  <si>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</si>
  <si>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</si>
  <si>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</si>
  <si>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</si>
  <si>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</si>
  <si>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</si>
  <si>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</si>
  <si>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</si>
  <si>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</si>
  <si>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</si>
  <si>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</si>
  <si>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</si>
  <si>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</si>
  <si>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</si>
  <si>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</si>
  <si>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</si>
  <si>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</si>
  <si>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</si>
  <si>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</si>
  <si>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</si>
  <si>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</si>
  <si>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</si>
  <si>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</si>
  <si>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</si>
  <si>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</si>
  <si>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</si>
  <si>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</si>
  <si>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</si>
  <si>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</si>
  <si>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</si>
  <si>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</si>
  <si>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</si>
  <si>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</si>
  <si>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</si>
  <si>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</si>
  <si>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</si>
  <si>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</si>
  <si>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</si>
  <si>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</si>
  <si>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</si>
  <si>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</si>
  <si>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</si>
  <si>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</si>
  <si>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</si>
  <si>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</si>
  <si>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</si>
  <si>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</si>
  <si>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</si>
  <si>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</si>
  <si>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</si>
  <si>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</si>
  <si>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</si>
  <si>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</si>
  <si>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</si>
  <si>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</si>
  <si>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</si>
  <si>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</si>
  <si>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</si>
  <si>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</si>
  <si>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</si>
  <si>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</si>
  <si>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</si>
  <si>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</si>
  <si>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</si>
  <si>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</si>
  <si>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</si>
  <si>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</si>
  <si>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</si>
  <si>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</si>
  <si>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</si>
  <si>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</si>
  <si>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</si>
  <si>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</si>
  <si>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</si>
  <si>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</si>
  <si>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</si>
  <si>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</si>
  <si>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</si>
  <si>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</si>
  <si>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</si>
  <si>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</si>
  <si>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</si>
  <si>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</si>
  <si>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</si>
  <si>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</si>
  <si>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</si>
  <si>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</si>
  <si>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</si>
  <si>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</si>
  <si>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</si>
  <si>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</si>
  <si>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</si>
  <si>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</si>
  <si>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</si>
  <si>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</si>
  <si>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</si>
  <si>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</si>
  <si>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</si>
  <si>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</si>
  <si>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</si>
  <si>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</si>
  <si>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</si>
  <si>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</si>
  <si>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</si>
  <si>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</si>
  <si>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</si>
  <si>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</si>
  <si>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</si>
  <si>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</si>
  <si>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</si>
  <si>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</si>
  <si>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</si>
  <si>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</si>
  <si>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</si>
  <si>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</si>
  <si>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</si>
  <si>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</si>
  <si>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</si>
  <si>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</si>
  <si>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</si>
  <si>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</si>
  <si>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</si>
  <si>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</si>
  <si>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</si>
  <si>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</si>
  <si>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</si>
  <si>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</si>
  <si>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</si>
  <si>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</si>
  <si>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</si>
  <si>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</si>
  <si>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</si>
  <si>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</si>
  <si>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</si>
  <si>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</si>
  <si>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</si>
  <si>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</si>
  <si>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</si>
  <si>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</si>
  <si>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</si>
  <si>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</si>
  <si>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</si>
  <si>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</si>
  <si>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</si>
  <si>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</si>
  <si>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</si>
  <si>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</si>
  <si>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</si>
  <si>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</si>
  <si>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</si>
  <si>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</si>
  <si>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</si>
  <si>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</si>
  <si>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</si>
  <si>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</si>
  <si>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</si>
  <si>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</si>
  <si>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</si>
  <si>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</si>
  <si>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</si>
  <si>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</si>
  <si>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</si>
  <si>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</si>
  <si>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</si>
  <si>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</si>
  <si>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</si>
  <si>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</si>
  <si>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</si>
  <si>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</si>
  <si>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</si>
  <si>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</si>
  <si>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</si>
  <si>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</si>
  <si>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</si>
  <si>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</si>
  <si>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</si>
  <si>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</si>
  <si>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</si>
  <si>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</si>
  <si>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</si>
  <si>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</si>
  <si>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</si>
  <si>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</si>
  <si>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</si>
  <si>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</si>
  <si>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</si>
  <si>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</si>
  <si>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</si>
  <si>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</si>
  <si>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</si>
  <si>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</si>
  <si>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</si>
  <si>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</si>
  <si>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</si>
  <si>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</si>
  <si>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</si>
  <si>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</si>
  <si>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</si>
  <si>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</si>
  <si>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</si>
  <si>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</si>
  <si>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</si>
  <si>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</si>
  <si>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</si>
  <si>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</si>
  <si>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</si>
  <si>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</si>
  <si>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</si>
  <si>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</si>
  <si>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</si>
  <si>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</si>
  <si>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</si>
  <si>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</si>
  <si>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</si>
  <si>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</si>
  <si>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</si>
  <si>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</si>
  <si>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</si>
  <si>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</si>
  <si>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</si>
  <si>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</si>
  <si>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</si>
  <si>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</si>
  <si>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</si>
  <si>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</si>
  <si>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</si>
  <si>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</si>
  <si>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</si>
  <si>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</si>
  <si>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</si>
  <si>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</si>
  <si>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</si>
  <si>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</si>
  <si>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</si>
  <si>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</si>
  <si>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</si>
  <si>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</si>
  <si>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</si>
  <si>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</si>
  <si>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</si>
  <si>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</si>
  <si>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</si>
  <si>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</si>
  <si>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</si>
  <si>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</si>
  <si>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</si>
  <si>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</si>
  <si>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</si>
  <si>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</si>
  <si>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</si>
  <si>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</si>
  <si>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</si>
  <si>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</si>
  <si>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</si>
  <si>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</si>
  <si>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</si>
  <si>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</si>
  <si>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</si>
  <si>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</si>
  <si>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</si>
  <si>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</si>
  <si>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</si>
  <si>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</si>
  <si>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</si>
  <si>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</si>
  <si>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</si>
  <si>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</si>
  <si>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</si>
  <si>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</si>
  <si>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</si>
  <si>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</si>
  <si>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</si>
  <si>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</si>
  <si>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</si>
  <si>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</si>
  <si>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</si>
  <si>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</si>
  <si>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</si>
  <si>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</si>
  <si>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</si>
  <si>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</si>
  <si>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</si>
  <si>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</si>
  <si>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</si>
  <si>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</si>
  <si>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</si>
  <si>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</si>
  <si>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</si>
  <si>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</si>
  <si>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</si>
  <si>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</si>
  <si>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</si>
  <si>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</si>
  <si>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</si>
  <si>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</si>
  <si>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</si>
  <si>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</si>
  <si>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</si>
  <si>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</si>
  <si>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</si>
  <si>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</si>
  <si>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</si>
  <si>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</si>
  <si>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</si>
  <si>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</si>
  <si>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</si>
  <si>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</si>
  <si>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</si>
  <si>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</si>
  <si>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</si>
  <si>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</si>
  <si>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</si>
  <si>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</si>
  <si>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</si>
  <si>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</si>
  <si>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</si>
  <si>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</si>
  <si>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</si>
  <si>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</si>
  <si>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</si>
  <si>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</si>
  <si>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</si>
  <si>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</si>
  <si>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</si>
  <si>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</si>
  <si>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</si>
  <si>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</si>
  <si>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</si>
  <si>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</si>
  <si>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</si>
  <si>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</si>
  <si>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</si>
  <si>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</si>
  <si>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</si>
  <si>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</si>
  <si>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</si>
  <si>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</si>
  <si>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</si>
  <si>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</si>
  <si>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</si>
  <si>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</si>
  <si>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</si>
  <si>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</si>
  <si>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</si>
  <si>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</si>
  <si>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</si>
  <si>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</si>
  <si>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</si>
  <si>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</si>
  <si>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</si>
  <si>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</si>
  <si>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</si>
  <si>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</si>
  <si>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</si>
  <si>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</si>
  <si>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</si>
  <si>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</si>
  <si>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</si>
  <si>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</si>
  <si>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</si>
  <si>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</si>
  <si>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</si>
  <si>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</si>
  <si>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</si>
  <si>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</si>
  <si>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</si>
  <si>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</si>
  <si>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</si>
  <si>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</si>
  <si>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</si>
  <si>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</si>
  <si>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</si>
  <si>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</si>
  <si>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</si>
  <si>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</si>
  <si>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</si>
  <si>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</si>
  <si>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</si>
  <si>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</si>
  <si>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</si>
  <si>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</si>
  <si>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</si>
  <si>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</si>
  <si>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</si>
  <si>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</si>
  <si>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</si>
  <si>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</si>
  <si>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</si>
  <si>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</si>
  <si>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</si>
  <si>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</si>
  <si>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</si>
  <si>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</si>
  <si>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</si>
  <si>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</si>
  <si>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</si>
  <si>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</si>
  <si>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</si>
  <si>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</si>
  <si>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</si>
  <si>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</si>
  <si>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</si>
  <si>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</si>
  <si>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</si>
  <si>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</si>
  <si>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</si>
  <si>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</si>
  <si>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</si>
  <si>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</si>
  <si>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</si>
  <si>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</si>
  <si>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</si>
  <si>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</si>
  <si>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</si>
  <si>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</si>
  <si>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</si>
  <si>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</si>
  <si>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</si>
  <si>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</si>
  <si>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</si>
  <si>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</si>
  <si>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</si>
  <si>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</si>
  <si>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</si>
  <si>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</si>
  <si>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</si>
  <si>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</si>
  <si>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</si>
  <si>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</si>
  <si>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</si>
  <si>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</si>
  <si>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</si>
  <si>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</si>
  <si>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</si>
  <si>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</si>
  <si>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</si>
  <si>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</si>
  <si>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</si>
  <si>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</si>
  <si>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</si>
  <si>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</si>
  <si>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</si>
  <si>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</si>
  <si>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</si>
  <si>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</si>
  <si>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</si>
  <si>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</si>
  <si>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</si>
  <si>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</si>
  <si>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</si>
  <si>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</si>
  <si>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</si>
  <si>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</si>
  <si>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</si>
  <si>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</si>
  <si>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</si>
  <si>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</si>
  <si>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</si>
  <si>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</si>
  <si>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</si>
  <si>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</si>
  <si>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</si>
  <si>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</si>
  <si>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</si>
  <si>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</si>
  <si>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</si>
  <si>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</si>
  <si>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</si>
  <si>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</si>
  <si>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</si>
  <si>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</si>
  <si>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</si>
  <si>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</si>
  <si>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</si>
  <si>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</si>
  <si>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</si>
  <si>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</si>
  <si>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</si>
  <si>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</si>
  <si>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</si>
  <si>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</si>
  <si>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</si>
  <si>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</si>
  <si>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</si>
  <si>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</si>
  <si>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</si>
  <si>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</si>
  <si>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</si>
  <si>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</si>
  <si>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</si>
  <si>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</si>
  <si>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</si>
  <si>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</si>
  <si>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</si>
  <si>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</si>
  <si>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</si>
  <si>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</si>
  <si>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</si>
  <si>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</si>
  <si>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</si>
  <si>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</si>
  <si>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</si>
  <si>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</si>
  <si>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</si>
  <si>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</si>
  <si>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</si>
  <si>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</si>
  <si>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</si>
  <si>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</si>
  <si>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</si>
  <si>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</si>
  <si>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</si>
  <si>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</si>
  <si>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</si>
  <si>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</si>
  <si>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</si>
  <si>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</si>
  <si>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</si>
  <si>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</si>
  <si>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</si>
  <si>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</si>
  <si>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</si>
  <si>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</si>
  <si>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</si>
  <si>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</si>
  <si>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</si>
  <si>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</si>
  <si>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</si>
  <si>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</si>
  <si>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</si>
  <si>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</si>
  <si>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</si>
  <si>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</si>
  <si>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</si>
  <si>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</si>
  <si>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</si>
  <si>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</si>
  <si>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</si>
  <si>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</si>
  <si>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</si>
  <si>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</si>
  <si>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</si>
  <si>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</si>
  <si>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</si>
  <si>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</si>
  <si>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</si>
  <si>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</si>
  <si>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</si>
  <si>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</si>
  <si>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</si>
  <si>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</si>
  <si>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</si>
  <si>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</si>
  <si>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</si>
  <si>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</si>
  <si>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</si>
  <si>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</si>
  <si>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</si>
  <si>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</si>
  <si>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</si>
  <si>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</si>
  <si>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</si>
  <si>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</si>
  <si>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</si>
  <si>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</si>
  <si>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</si>
  <si>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</si>
  <si>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</si>
  <si>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</si>
  <si>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</si>
  <si>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</si>
  <si>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</si>
  <si>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</si>
  <si>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</si>
  <si>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</si>
  <si>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</si>
  <si>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</si>
  <si>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</si>
  <si>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</si>
  <si>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</si>
  <si>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</si>
  <si>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</si>
  <si>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</si>
  <si>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</si>
  <si>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</si>
  <si>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</si>
  <si>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</si>
  <si>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</si>
  <si>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</si>
  <si>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</si>
  <si>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</si>
  <si>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</si>
  <si>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</si>
  <si>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</si>
  <si>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</si>
  <si>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</si>
  <si>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</si>
  <si>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</si>
  <si>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</si>
  <si>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</si>
  <si>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</si>
  <si>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</si>
  <si>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</si>
  <si>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</si>
  <si>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</si>
  <si>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</si>
  <si>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</si>
  <si>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</si>
  <si>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</si>
  <si>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</si>
  <si>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</si>
  <si>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</si>
  <si>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</si>
  <si>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</si>
  <si>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</si>
  <si>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</si>
  <si>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</si>
  <si>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</si>
  <si>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</si>
  <si>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</si>
  <si>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</si>
  <si>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</si>
  <si>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</si>
  <si>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</si>
  <si>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</si>
  <si>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</si>
  <si>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</si>
  <si>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</si>
  <si>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</si>
  <si>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</si>
  <si>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</si>
  <si>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</si>
  <si>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</si>
  <si>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</si>
  <si>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</si>
  <si>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</si>
  <si>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</si>
  <si>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</si>
  <si>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</si>
  <si>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</si>
  <si>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</si>
  <si>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</si>
  <si>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</si>
  <si>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</si>
  <si>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</si>
  <si>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</si>
  <si>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</si>
  <si>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</si>
  <si>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</si>
  <si>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</si>
  <si>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</si>
  <si>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</si>
  <si>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</si>
  <si>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</si>
  <si>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</si>
  <si>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</si>
  <si>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</si>
  <si>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</si>
  <si>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</si>
  <si>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</si>
  <si>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</si>
  <si>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</si>
  <si>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</si>
  <si>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</si>
  <si>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</si>
  <si>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</si>
  <si>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</si>
  <si>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</si>
  <si>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</si>
  <si>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</si>
  <si>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</si>
  <si>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</si>
  <si>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</si>
  <si>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</si>
  <si>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</si>
  <si>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</si>
  <si>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</si>
  <si>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</si>
  <si>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</si>
  <si>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</si>
  <si>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</si>
  <si>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</si>
  <si>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</si>
  <si>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</si>
  <si>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</si>
  <si>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</si>
  <si>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</si>
  <si>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</si>
  <si>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</si>
  <si>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</si>
  <si>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</si>
  <si>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</si>
  <si>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</si>
  <si>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</si>
  <si>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</si>
  <si>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</si>
  <si>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</si>
  <si>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</si>
  <si>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</si>
  <si>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</si>
  <si>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</si>
  <si>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</si>
  <si>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</si>
  <si>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</si>
  <si>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</si>
  <si>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</si>
  <si>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</si>
  <si>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</si>
  <si>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</si>
  <si>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</si>
  <si>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</si>
  <si>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</si>
  <si>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</si>
  <si>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</si>
  <si>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</si>
  <si>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</si>
  <si>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</si>
  <si>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</si>
  <si>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</si>
  <si>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</si>
  <si>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</si>
  <si>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</si>
  <si>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</si>
  <si>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</si>
  <si>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</si>
  <si>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</si>
  <si>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</si>
  <si>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</si>
  <si>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</si>
  <si>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</si>
  <si>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</si>
  <si>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</si>
  <si>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</si>
  <si>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</si>
  <si>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</si>
  <si>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</si>
  <si>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</si>
  <si>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</si>
  <si>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</si>
  <si>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</si>
  <si>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</si>
  <si>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</si>
  <si>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</si>
  <si>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</si>
  <si>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</si>
  <si>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</si>
  <si>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</si>
  <si>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</si>
  <si>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</si>
  <si>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</si>
  <si>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</si>
  <si>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</si>
  <si>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</si>
  <si>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</si>
  <si>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</si>
  <si>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</si>
  <si>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</si>
  <si>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</si>
  <si>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</si>
  <si>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</si>
  <si>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</si>
  <si>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</si>
  <si>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</si>
  <si>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</si>
  <si>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</si>
  <si>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</si>
  <si>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</si>
  <si>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</si>
  <si>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</si>
  <si>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</si>
  <si>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</si>
  <si>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</si>
  <si>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</si>
  <si>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</si>
  <si>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</si>
  <si>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</si>
  <si>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</si>
  <si>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</si>
  <si>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</si>
  <si>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</si>
  <si>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</si>
  <si>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</si>
  <si>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</si>
  <si>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</si>
  <si>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</si>
  <si>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</si>
  <si>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</si>
  <si>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</si>
  <si>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</si>
  <si>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</si>
  <si>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</si>
  <si>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</si>
  <si>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</si>
  <si>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</si>
  <si>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</si>
  <si>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</si>
  <si>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</si>
  <si>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</si>
  <si>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</si>
  <si>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</si>
  <si>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</si>
  <si>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</si>
  <si>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</si>
  <si>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</si>
  <si>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</si>
  <si>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</si>
  <si>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</si>
  <si>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</si>
  <si>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</si>
  <si>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</si>
  <si>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</si>
  <si>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</si>
  <si>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</si>
  <si>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</si>
  <si>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</si>
  <si>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</si>
  <si>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</si>
  <si>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</si>
  <si>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</si>
  <si>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</si>
  <si>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</si>
  <si>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</si>
  <si>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</si>
  <si>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</si>
  <si>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</si>
  <si>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</si>
  <si>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</si>
  <si>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</si>
  <si>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</si>
  <si>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</si>
  <si>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</si>
  <si>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</si>
  <si>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</si>
  <si>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</si>
  <si>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</si>
  <si>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</si>
  <si>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</si>
  <si>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</si>
  <si>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</si>
  <si>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</si>
  <si>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</si>
  <si>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</si>
  <si>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</si>
  <si>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</si>
  <si>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</si>
  <si>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</si>
  <si>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</si>
  <si>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</si>
  <si>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</si>
  <si>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</si>
  <si>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</si>
  <si>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</si>
  <si>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</si>
  <si>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</si>
  <si>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</si>
  <si>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</si>
  <si>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</si>
  <si>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</si>
  <si>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</si>
  <si>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</si>
  <si>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</si>
  <si>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</si>
  <si>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</si>
  <si>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</si>
  <si>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</si>
  <si>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</si>
  <si>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</si>
  <si>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</si>
  <si>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</si>
  <si>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</si>
  <si>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</si>
  <si>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</si>
  <si>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</si>
  <si>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</si>
  <si>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</si>
  <si>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</si>
  <si>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</si>
  <si>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</si>
  <si>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</si>
  <si>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</si>
  <si>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</si>
  <si>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</si>
  <si>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</si>
  <si>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</si>
  <si>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</si>
  <si>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</si>
  <si>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</si>
  <si>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</si>
  <si>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</si>
  <si>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</si>
  <si>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</si>
  <si>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</si>
  <si>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</si>
  <si>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</si>
  <si>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</si>
  <si>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</si>
  <si>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</si>
  <si>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</si>
  <si>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</si>
  <si>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</si>
  <si>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</si>
  <si>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</si>
  <si>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</si>
  <si>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</si>
  <si>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</si>
  <si>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</si>
  <si>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</si>
  <si>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</si>
  <si>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</si>
  <si>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</si>
  <si>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</si>
  <si>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</si>
  <si>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</si>
  <si>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</si>
  <si>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</si>
  <si>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</si>
  <si>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</si>
  <si>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</si>
  <si>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</si>
  <si>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</si>
  <si>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</si>
  <si>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</si>
  <si>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</si>
  <si>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</si>
  <si>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</si>
  <si>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</si>
  <si>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</si>
  <si>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</si>
  <si>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</si>
  <si>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</si>
  <si>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</si>
  <si>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</si>
  <si>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</si>
  <si>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</si>
  <si>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</si>
  <si>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</si>
  <si>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</si>
  <si>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</si>
  <si>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</si>
  <si>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</si>
  <si>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</si>
  <si>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</si>
  <si>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</si>
  <si>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</si>
  <si>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</si>
  <si>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</si>
  <si>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</si>
  <si>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</si>
  <si>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</si>
  <si>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</si>
  <si>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</si>
  <si>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</si>
  <si>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</si>
  <si>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</si>
  <si>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</si>
  <si>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</si>
  <si>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</si>
  <si>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</si>
  <si>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</si>
  <si>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</si>
  <si>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</si>
  <si>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</si>
  <si>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</si>
  <si>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</si>
  <si>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</si>
  <si>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</si>
  <si>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</si>
  <si>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</si>
  <si>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</si>
  <si>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</si>
  <si>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</si>
  <si>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</si>
  <si>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</si>
  <si>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</si>
  <si>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</si>
  <si>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</si>
  <si>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</si>
  <si>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</si>
  <si>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</si>
  <si>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</si>
  <si>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</si>
  <si>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</si>
  <si>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</si>
  <si>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</si>
  <si>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</si>
  <si>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</si>
  <si>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</si>
  <si>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</si>
  <si>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</si>
  <si>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</si>
  <si>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</si>
  <si>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</si>
  <si>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</si>
  <si>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</si>
  <si>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</si>
  <si>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</si>
  <si>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</si>
  <si>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</si>
  <si>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</si>
  <si>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</si>
  <si>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</si>
  <si>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</si>
  <si>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</si>
  <si>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</si>
  <si>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</si>
  <si>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</si>
  <si>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</si>
  <si>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</si>
  <si>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</si>
  <si>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</si>
  <si>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</si>
  <si>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</si>
  <si>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</si>
  <si>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</si>
  <si>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</si>
  <si>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</si>
  <si>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</si>
  <si>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</si>
  <si>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</si>
  <si>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</si>
  <si>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</si>
  <si>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</si>
  <si>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</si>
  <si>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</si>
  <si>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</si>
  <si>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</si>
  <si>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</si>
  <si>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</si>
  <si>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</si>
  <si>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</si>
  <si>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</si>
  <si>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</si>
  <si>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</si>
  <si>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</si>
  <si>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</si>
  <si>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</si>
  <si>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</si>
  <si>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</si>
  <si>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</si>
  <si>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</si>
  <si>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</si>
  <si>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</si>
  <si>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</si>
  <si>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</si>
  <si>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</si>
  <si>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</si>
  <si>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</si>
  <si>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</si>
  <si>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</si>
  <si>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</si>
  <si>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</si>
  <si>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</si>
  <si>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</si>
  <si>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</si>
  <si>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</si>
  <si>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</si>
  <si>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</si>
  <si>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</si>
  <si>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</si>
  <si>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</si>
  <si>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</si>
  <si>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</si>
  <si>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</si>
  <si>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</si>
  <si>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</si>
  <si>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</si>
  <si>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</si>
  <si>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</si>
  <si>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</si>
  <si>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</si>
  <si>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</si>
  <si>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</si>
  <si>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</si>
  <si>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</si>
  <si>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</si>
  <si>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</si>
  <si>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</si>
  <si>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</si>
  <si>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</si>
  <si>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</si>
  <si>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</si>
  <si>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</si>
  <si>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</si>
  <si>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</si>
  <si>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</si>
  <si>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</si>
  <si>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</si>
  <si>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</si>
  <si>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</si>
  <si>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</si>
  <si>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</si>
  <si>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</si>
  <si>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</si>
  <si>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</si>
  <si>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</si>
  <si>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</si>
  <si>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</si>
  <si>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</si>
  <si>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</si>
  <si>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</si>
  <si>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</si>
  <si>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</si>
  <si>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</si>
  <si>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</si>
  <si>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</si>
  <si>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</si>
  <si>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</si>
  <si>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</si>
  <si>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</si>
  <si>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</si>
  <si>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</si>
  <si>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</si>
  <si>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</si>
  <si>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</si>
  <si>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</si>
  <si>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</si>
  <si>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</si>
  <si>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</si>
  <si>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</si>
  <si>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</si>
  <si>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</si>
  <si>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</si>
  <si>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</si>
  <si>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</si>
  <si>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</si>
  <si>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</si>
  <si>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</si>
  <si>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</si>
  <si>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</si>
  <si>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</si>
  <si>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</si>
  <si>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</si>
  <si>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</si>
  <si>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</si>
  <si>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</si>
  <si>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</si>
  <si>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</si>
  <si>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</si>
  <si>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</si>
  <si>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</si>
  <si>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</si>
  <si>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</si>
  <si>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</si>
  <si>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</si>
  <si>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</si>
  <si>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</si>
  <si>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</si>
  <si>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</si>
  <si>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</si>
  <si>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</si>
  <si>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</si>
  <si>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</si>
  <si>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</si>
  <si>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</si>
  <si>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</si>
  <si>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</si>
  <si>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</si>
  <si>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</si>
  <si>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</si>
  <si>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</si>
  <si>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</si>
  <si>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</si>
  <si>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</si>
  <si>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</si>
  <si>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</si>
  <si>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</si>
  <si>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</si>
  <si>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</si>
  <si>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</si>
  <si>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</si>
  <si>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</si>
  <si>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</si>
  <si>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</si>
  <si>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</si>
  <si>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</si>
  <si>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</si>
  <si>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</si>
  <si>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</si>
  <si>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</si>
  <si>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</si>
  <si>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</si>
  <si>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</si>
  <si>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</si>
  <si>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</si>
  <si>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</si>
  <si>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</si>
  <si>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</si>
  <si>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</si>
  <si>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</si>
  <si>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</si>
  <si>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</si>
  <si>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</si>
  <si>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</si>
  <si>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</si>
  <si>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</si>
  <si>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</si>
  <si>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</si>
  <si>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</si>
  <si>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</si>
  <si>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</si>
  <si>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</si>
  <si>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</si>
  <si>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</si>
  <si>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</si>
  <si>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</si>
  <si>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</si>
  <si>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</si>
  <si>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</si>
  <si>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</si>
  <si>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</si>
  <si>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</si>
  <si>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</si>
  <si>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</si>
  <si>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</si>
  <si>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</si>
  <si>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</si>
  <si>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</si>
  <si>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</si>
  <si>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</si>
  <si>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</si>
  <si>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</si>
  <si>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</si>
  <si>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</si>
  <si>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</si>
  <si>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</si>
  <si>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</si>
  <si>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</si>
  <si>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</si>
  <si>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</si>
  <si>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</si>
  <si>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</si>
  <si>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</si>
  <si>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</si>
  <si>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</si>
  <si>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</si>
  <si>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</si>
  <si>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</si>
  <si>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</si>
  <si>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</si>
  <si>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</si>
  <si>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</si>
  <si>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</si>
  <si>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</si>
  <si>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</si>
  <si>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</si>
  <si>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</si>
  <si>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</si>
  <si>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</si>
  <si>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</si>
  <si>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</si>
  <si>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</si>
  <si>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</si>
  <si>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</si>
  <si>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</si>
  <si>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</si>
  <si>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</si>
  <si>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</si>
  <si>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</si>
  <si>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</si>
  <si>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</si>
  <si>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</si>
  <si>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</si>
  <si>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</si>
  <si>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</si>
  <si>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</si>
  <si>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</si>
  <si>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</si>
  <si>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</si>
  <si>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</si>
  <si>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</si>
  <si>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</si>
  <si>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</si>
  <si>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</si>
  <si>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</si>
  <si>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</si>
  <si>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</si>
  <si>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</si>
  <si>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</si>
  <si>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</si>
  <si>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</si>
  <si>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</si>
  <si>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</si>
  <si>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</si>
  <si>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</si>
  <si>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</si>
  <si>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</si>
  <si>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</si>
  <si>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</si>
  <si>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</si>
  <si>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</si>
  <si>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</si>
  <si>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</si>
  <si>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</si>
  <si>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</si>
  <si>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</si>
  <si>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</si>
  <si>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</si>
  <si>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</si>
  <si>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</si>
  <si>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</si>
  <si>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</si>
  <si>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</si>
  <si>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</si>
  <si>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</si>
  <si>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</si>
  <si>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</si>
  <si>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</si>
  <si>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</si>
  <si>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</si>
  <si>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</si>
  <si>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</si>
  <si>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</si>
  <si>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</si>
  <si>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</si>
  <si>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</si>
  <si>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</si>
  <si>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</si>
  <si>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</si>
  <si>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</si>
  <si>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</si>
  <si>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</si>
  <si>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</si>
  <si>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</si>
  <si>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</si>
  <si>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</si>
  <si>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</si>
  <si>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</si>
  <si>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</si>
  <si>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</si>
  <si>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</si>
  <si>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</si>
  <si>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</si>
  <si>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</si>
  <si>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</si>
  <si>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</si>
  <si>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</si>
  <si>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</si>
  <si>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</si>
  <si>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</si>
  <si>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</si>
  <si>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</si>
  <si>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</si>
  <si>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</si>
  <si>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</si>
  <si>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</si>
  <si>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</si>
  <si>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</si>
  <si>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</si>
  <si>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</si>
  <si>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</si>
  <si>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</si>
  <si>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</si>
  <si>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</si>
  <si>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</si>
  <si>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</si>
  <si>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</si>
  <si>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</si>
  <si>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</si>
  <si>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</si>
  <si>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</si>
  <si>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</si>
  <si>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</si>
  <si>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</si>
  <si>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</si>
  <si>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</si>
  <si>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</si>
  <si>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</si>
  <si>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</si>
  <si>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</si>
  <si>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</si>
  <si>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</si>
  <si>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</si>
  <si>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</si>
  <si>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</si>
  <si>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</si>
  <si>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</si>
  <si>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</si>
  <si>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</si>
  <si>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</si>
  <si>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</si>
  <si>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</si>
  <si>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</si>
  <si>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</si>
  <si>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</si>
  <si>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</si>
  <si>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</si>
  <si>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</si>
  <si>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</si>
  <si>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</si>
  <si>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</si>
  <si>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</si>
  <si>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</si>
  <si>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</si>
  <si>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</si>
  <si>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</si>
  <si>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</si>
  <si>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</si>
  <si>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</si>
  <si>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</si>
  <si>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</si>
  <si>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</si>
  <si>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</si>
  <si>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</si>
  <si>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</si>
  <si>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</si>
  <si>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</si>
  <si>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</si>
  <si>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</si>
  <si>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</si>
  <si>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</si>
  <si>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</si>
  <si>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</si>
  <si>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</si>
  <si>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</si>
  <si>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</si>
  <si>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</si>
  <si>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</si>
  <si>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</si>
  <si>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</si>
  <si>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</si>
  <si>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</si>
  <si>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</si>
  <si>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</si>
  <si>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</si>
  <si>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</si>
  <si>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</si>
  <si>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</si>
  <si>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</si>
  <si>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</si>
  <si>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</si>
  <si>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</si>
  <si>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</si>
  <si>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</si>
  <si>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</si>
  <si>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</si>
  <si>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</si>
  <si>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</si>
  <si>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</si>
  <si>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</si>
  <si>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</si>
  <si>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</si>
  <si>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</si>
  <si>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</si>
  <si>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</si>
  <si>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</si>
  <si>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</si>
  <si>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</si>
  <si>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</si>
  <si>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</si>
  <si>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</si>
  <si>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</si>
  <si>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</si>
  <si>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</si>
  <si>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</si>
  <si>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</si>
  <si>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</si>
  <si>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</si>
  <si>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</si>
  <si>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</si>
  <si>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</si>
  <si>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</si>
  <si>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</si>
  <si>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</si>
  <si>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</si>
  <si>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</si>
  <si>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</si>
  <si>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</si>
  <si>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</si>
  <si>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</si>
  <si>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</si>
  <si>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</si>
  <si>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</si>
  <si>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</si>
  <si>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</si>
  <si>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</si>
  <si>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</si>
  <si>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</si>
  <si>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</si>
  <si>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</si>
  <si>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</si>
  <si>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</si>
  <si>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</si>
  <si>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</si>
  <si>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</si>
  <si>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</si>
  <si>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</si>
  <si>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</si>
  <si>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</si>
  <si>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</si>
  <si>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</si>
  <si>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</si>
  <si>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</si>
  <si>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</si>
  <si>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</si>
  <si>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</si>
  <si>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</si>
  <si>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</si>
  <si>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</si>
  <si>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</si>
  <si>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</si>
  <si>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</si>
  <si>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</si>
  <si>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</si>
  <si>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</si>
  <si>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</si>
  <si>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</si>
  <si>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</si>
  <si>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</si>
  <si>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</si>
  <si>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</si>
  <si>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</si>
  <si>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</si>
  <si>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</si>
  <si>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</si>
  <si>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</si>
  <si>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</si>
  <si>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</si>
  <si>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</si>
  <si>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</si>
  <si>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</si>
  <si>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</si>
  <si>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</si>
  <si>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</si>
  <si>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</si>
  <si>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</si>
  <si>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</si>
  <si>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</si>
  <si>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</si>
  <si>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</si>
  <si>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</si>
  <si>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</si>
  <si>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</si>
  <si>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</si>
  <si>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</si>
  <si>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</si>
  <si>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</si>
  <si>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</si>
  <si>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</si>
  <si>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</si>
  <si>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</si>
  <si>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</si>
  <si>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</si>
  <si>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</si>
  <si>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</si>
  <si>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</si>
  <si>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</si>
  <si>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</si>
  <si>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</si>
  <si>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</si>
  <si>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</si>
  <si>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</si>
  <si>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</si>
  <si>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</si>
  <si>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</si>
  <si>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</si>
  <si>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</si>
  <si>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</si>
  <si>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</si>
  <si>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</si>
  <si>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</si>
  <si>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</si>
  <si>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</si>
  <si>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</si>
  <si>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</si>
  <si>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</si>
  <si>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</si>
  <si>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</si>
  <si>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</si>
  <si>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</si>
  <si>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</si>
  <si>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</si>
  <si>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</si>
  <si>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</si>
  <si>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</si>
  <si>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</si>
  <si>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</si>
  <si>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</si>
  <si>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</si>
  <si>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</si>
  <si>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</si>
  <si>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</si>
  <si>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</si>
  <si>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</si>
  <si>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</si>
  <si>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</si>
  <si>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</si>
  <si>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</si>
  <si>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</si>
  <si>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</si>
  <si>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</si>
  <si>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</si>
  <si>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</si>
  <si>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</si>
  <si>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</si>
  <si>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</si>
  <si>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</si>
  <si>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</si>
  <si>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</si>
  <si>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</si>
  <si>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</si>
  <si>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</si>
  <si>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</si>
  <si>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</si>
  <si>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</si>
  <si>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</si>
  <si>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</si>
  <si>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</si>
  <si>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</si>
  <si>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</si>
  <si>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</si>
  <si>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</si>
  <si>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</si>
  <si>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</si>
  <si>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</si>
  <si>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</si>
  <si>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</si>
  <si>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</si>
  <si>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</si>
  <si>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</si>
  <si>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</si>
  <si>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</si>
  <si>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</si>
  <si>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</si>
  <si>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</si>
  <si>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</si>
  <si>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</si>
  <si>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</si>
  <si>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</si>
  <si>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</si>
  <si>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</si>
  <si>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</si>
  <si>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</si>
  <si>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</si>
  <si>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</si>
  <si>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</si>
  <si>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</si>
  <si>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</si>
  <si>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</si>
  <si>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</si>
  <si>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</si>
  <si>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</si>
  <si>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</si>
  <si>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</si>
  <si>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</si>
  <si>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</si>
  <si>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</si>
  <si>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</si>
  <si>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</si>
  <si>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</si>
  <si>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</si>
  <si>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</si>
  <si>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</si>
  <si>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</si>
  <si>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</si>
  <si>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</si>
  <si>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</si>
  <si>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</si>
  <si>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</si>
  <si>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</si>
  <si>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</si>
  <si>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</si>
  <si>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</si>
  <si>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</si>
  <si>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</si>
  <si>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</si>
  <si>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</si>
  <si>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</si>
  <si>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</si>
  <si>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</si>
  <si>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</si>
  <si>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</si>
  <si>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</si>
  <si>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</si>
  <si>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</si>
  <si>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</si>
  <si>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</si>
  <si>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</si>
  <si>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</si>
  <si>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</si>
  <si>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</si>
  <si>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</si>
  <si>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</si>
  <si>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</si>
  <si>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</si>
  <si>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</si>
  <si>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</si>
  <si>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</si>
  <si>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</si>
  <si>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</si>
  <si>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</si>
  <si>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</si>
  <si>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</si>
  <si>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</si>
  <si>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</si>
  <si>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</si>
  <si>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</si>
  <si>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</si>
  <si>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</si>
  <si>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</si>
  <si>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</si>
  <si>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</si>
  <si>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</si>
  <si>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</si>
  <si>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</si>
  <si>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</si>
  <si>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</si>
  <si>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</si>
  <si>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</si>
  <si>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</si>
  <si>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</si>
  <si>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</si>
  <si>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</si>
  <si>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</si>
  <si>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</si>
  <si>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</si>
  <si>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</si>
  <si>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</si>
  <si>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</si>
  <si>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</si>
  <si>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</si>
  <si>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</si>
  <si>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</si>
  <si>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</si>
  <si>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</si>
  <si>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</si>
  <si>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</si>
  <si>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</si>
  <si>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</si>
  <si>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</si>
  <si>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</si>
  <si>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</si>
  <si>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</si>
  <si>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</si>
  <si>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</si>
  <si>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</si>
  <si>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</si>
  <si>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</si>
  <si>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</si>
  <si>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</si>
  <si>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</si>
  <si>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</si>
  <si>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</si>
  <si>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</si>
  <si>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</si>
  <si>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</si>
  <si>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</si>
  <si>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</si>
  <si>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</si>
  <si>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</si>
  <si>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</si>
  <si>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</si>
  <si>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</si>
  <si>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</si>
  <si>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</si>
  <si>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</si>
  <si>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</si>
  <si>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</si>
  <si>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</si>
  <si>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</si>
  <si>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</si>
  <si>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</si>
  <si>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</si>
  <si>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</si>
  <si>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</si>
  <si>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</si>
  <si>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</si>
  <si>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</si>
  <si>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</si>
  <si>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</si>
  <si>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</si>
  <si>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</si>
  <si>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</si>
  <si>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</si>
  <si>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</si>
  <si>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</si>
  <si>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</si>
  <si>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</si>
  <si>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</si>
  <si>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</si>
  <si>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</si>
  <si>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</si>
  <si>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</si>
  <si>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</si>
  <si>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</si>
  <si>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</si>
  <si>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</si>
  <si>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</si>
  <si>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</si>
  <si>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</si>
  <si>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</si>
  <si>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</si>
  <si>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</si>
  <si>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</si>
  <si>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</si>
  <si>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</si>
  <si>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</si>
  <si>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</si>
  <si>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</si>
  <si>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</si>
  <si>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</si>
  <si>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</si>
  <si>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</si>
  <si>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</si>
  <si>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</si>
  <si>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</si>
  <si>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</si>
  <si>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</si>
  <si>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</si>
  <si>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</si>
  <si>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</si>
  <si>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</si>
  <si>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</si>
  <si>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</si>
  <si>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</si>
  <si>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</si>
  <si>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</si>
  <si>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</si>
  <si>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</si>
  <si>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</si>
  <si>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</si>
  <si>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</si>
  <si>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</si>
  <si>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</si>
  <si>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</si>
  <si>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</si>
  <si>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</si>
  <si>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</si>
  <si>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</si>
  <si>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</si>
  <si>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</si>
  <si>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</si>
  <si>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</si>
  <si>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</si>
  <si>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</si>
  <si>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</si>
  <si>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</si>
  <si>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</si>
  <si>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</si>
  <si>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</si>
  <si>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</si>
  <si>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</si>
  <si>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</si>
  <si>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</si>
  <si>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</si>
  <si>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</si>
  <si>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</si>
  <si>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</si>
  <si>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</si>
  <si>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</si>
  <si>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</si>
  <si>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</si>
  <si>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</si>
  <si>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</si>
  <si>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</si>
  <si>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</si>
  <si>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</si>
  <si>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</si>
  <si>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</si>
  <si>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</si>
  <si>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</si>
  <si>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</si>
  <si>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</si>
  <si>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</si>
  <si>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</si>
  <si>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</si>
  <si>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</si>
  <si>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</si>
  <si>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</si>
  <si>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</si>
  <si>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</si>
  <si>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</si>
  <si>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</si>
  <si>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</si>
  <si>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</si>
  <si>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</si>
  <si>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</si>
  <si>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</si>
  <si>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</si>
  <si>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</si>
  <si>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</si>
  <si>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</si>
  <si>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</si>
  <si>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</si>
  <si>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</si>
  <si>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</si>
  <si>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</si>
  <si>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</si>
  <si>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</si>
  <si>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</si>
  <si>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</si>
  <si>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</si>
  <si>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</si>
  <si>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</si>
  <si>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</si>
  <si>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</si>
  <si>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</si>
  <si>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</si>
  <si>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</si>
  <si>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</si>
  <si>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</si>
  <si>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</si>
  <si>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</si>
  <si>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</si>
  <si>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</si>
  <si>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</si>
  <si>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</si>
  <si>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</si>
  <si>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</si>
  <si>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</si>
  <si>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</si>
  <si>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</si>
  <si>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</si>
  <si>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</si>
  <si>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</si>
  <si>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</si>
  <si>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</si>
  <si>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</si>
  <si>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</si>
  <si>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</si>
  <si>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</si>
  <si>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</si>
  <si>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</si>
  <si>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</si>
  <si>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</si>
  <si>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</si>
  <si>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</si>
  <si>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</si>
  <si>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</si>
  <si>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</si>
  <si>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</si>
  <si>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</si>
  <si>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</si>
  <si>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</si>
  <si>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</si>
  <si>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</si>
  <si>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</si>
  <si>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</si>
  <si>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</si>
  <si>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</si>
  <si>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</si>
  <si>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</si>
  <si>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</si>
  <si>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</si>
  <si>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</si>
  <si>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</si>
  <si>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</si>
  <si>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</si>
  <si>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</si>
  <si>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</si>
  <si>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</si>
  <si>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</si>
  <si>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</si>
  <si>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</si>
  <si>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</si>
  <si>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</si>
  <si>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</si>
  <si>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</si>
  <si>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</si>
  <si>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</si>
  <si>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</si>
  <si>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</si>
  <si>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</si>
  <si>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</si>
  <si>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</si>
  <si>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</si>
  <si>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</si>
  <si>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</si>
  <si>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</si>
  <si>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</si>
  <si>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</si>
  <si>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</si>
  <si>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</si>
  <si>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</si>
  <si>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</si>
  <si>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</si>
  <si>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</si>
  <si>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</si>
  <si>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</si>
  <si>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</si>
  <si>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</si>
  <si>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</si>
  <si>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</si>
  <si>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</si>
  <si>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</si>
  <si>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</si>
  <si>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</si>
  <si>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</si>
  <si>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</si>
  <si>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</si>
  <si>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</si>
  <si>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</si>
  <si>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</si>
  <si>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</si>
  <si>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</si>
  <si>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</si>
  <si>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</si>
  <si>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</si>
  <si>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</si>
  <si>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</si>
  <si>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</si>
  <si>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</si>
  <si>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</si>
  <si>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</si>
  <si>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</si>
  <si>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</si>
  <si>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</si>
  <si>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</si>
  <si>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</si>
  <si>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</si>
  <si>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</si>
  <si>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</si>
  <si>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</si>
  <si>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</si>
  <si>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</si>
  <si>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</si>
  <si>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</si>
  <si>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</si>
  <si>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</si>
  <si>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</si>
  <si>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</si>
  <si>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</si>
  <si>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</si>
  <si>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</si>
  <si>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</si>
  <si>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</si>
  <si>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</si>
  <si>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</si>
  <si>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</si>
  <si>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</si>
  <si>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</si>
  <si>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</si>
  <si>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</si>
  <si>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</si>
  <si>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</si>
  <si>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</si>
  <si>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</si>
  <si>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</si>
  <si>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</si>
  <si>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</si>
  <si>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</si>
  <si>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</si>
  <si>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</si>
  <si>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</si>
  <si>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</si>
  <si>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</si>
  <si>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</si>
  <si>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</si>
  <si>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</si>
  <si>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</si>
  <si>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</si>
  <si>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</si>
  <si>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</si>
  <si>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</si>
  <si>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</si>
  <si>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</si>
  <si>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</si>
  <si>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</si>
  <si>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</si>
  <si>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</si>
  <si>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</si>
  <si>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</si>
  <si>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</si>
  <si>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</si>
  <si>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</si>
  <si>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</si>
  <si>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</si>
  <si>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</si>
  <si>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</si>
  <si>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</si>
  <si>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</si>
  <si>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</si>
  <si>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</si>
  <si>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</si>
  <si>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</si>
  <si>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</si>
  <si>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</si>
  <si>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</si>
  <si>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</si>
  <si>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</si>
  <si>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</si>
  <si>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</si>
  <si>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</si>
  <si>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</si>
  <si>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</si>
  <si>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</si>
  <si>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</si>
  <si>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</si>
  <si>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</si>
  <si>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</si>
  <si>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</si>
  <si>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</si>
  <si>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</si>
  <si>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</si>
  <si>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</si>
  <si>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</si>
  <si>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</si>
  <si>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</si>
  <si>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</si>
  <si>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</si>
  <si>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</si>
  <si>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</si>
  <si>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</si>
  <si>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</si>
  <si>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</si>
  <si>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</si>
  <si>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</si>
  <si>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</si>
  <si>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</si>
  <si>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</si>
  <si>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</si>
  <si>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</si>
  <si>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</si>
  <si>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</si>
  <si>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</si>
  <si>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</si>
  <si>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</si>
  <si>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</si>
  <si>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</si>
  <si>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</si>
  <si>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</si>
  <si>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</si>
  <si>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</si>
  <si>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</si>
  <si>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</si>
  <si>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</si>
  <si>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</si>
  <si>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</si>
  <si>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</si>
  <si>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</si>
  <si>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</si>
  <si>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</si>
  <si>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</si>
  <si>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</si>
  <si>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</si>
  <si>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</si>
  <si>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</si>
  <si>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</si>
  <si>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</si>
  <si>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</si>
  <si>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</si>
  <si>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</si>
  <si>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</si>
  <si>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</si>
  <si>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</si>
  <si>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</si>
  <si>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</si>
  <si>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</si>
  <si>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</si>
  <si>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</si>
  <si>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</si>
  <si>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</si>
  <si>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</si>
  <si>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</si>
  <si>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</si>
  <si>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</si>
  <si>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</si>
  <si>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</si>
  <si>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</si>
  <si>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</si>
  <si>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</si>
  <si>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</si>
  <si>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</si>
  <si>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</si>
  <si>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</si>
  <si>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</si>
  <si>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</si>
  <si>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</si>
  <si>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</si>
  <si>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</si>
  <si>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</si>
  <si>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</si>
  <si>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</si>
  <si>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</si>
  <si>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</si>
  <si>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</si>
  <si>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</si>
  <si>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</si>
  <si>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</si>
  <si>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</si>
  <si>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</si>
  <si>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</si>
  <si>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</si>
  <si>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</si>
  <si>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</si>
  <si>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</si>
  <si>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</si>
  <si>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</si>
  <si>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</si>
  <si>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</si>
  <si>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</si>
  <si>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</si>
  <si>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</si>
  <si>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</si>
  <si>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</si>
  <si>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</si>
  <si>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</si>
  <si>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</si>
  <si>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</si>
  <si>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</si>
  <si>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</si>
  <si>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</si>
  <si>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</si>
  <si>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</si>
  <si>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</si>
  <si>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</si>
  <si>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</si>
  <si>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</si>
  <si>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</si>
  <si>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</si>
  <si>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</si>
  <si>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</si>
  <si>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</si>
  <si>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</si>
  <si>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</si>
  <si>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</si>
  <si>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</si>
  <si>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</si>
  <si>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</si>
  <si>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</si>
  <si>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</si>
  <si>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</si>
  <si>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</si>
  <si>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</si>
  <si>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</si>
  <si>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</si>
  <si>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</si>
  <si>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</si>
  <si>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</si>
  <si>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</si>
  <si>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</si>
  <si>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</si>
  <si>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</si>
  <si>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</si>
  <si>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</si>
  <si>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</si>
  <si>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</si>
  <si>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</si>
  <si>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</si>
  <si>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</si>
  <si>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</si>
  <si>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</si>
  <si>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</si>
  <si>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</si>
  <si>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</si>
  <si>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</si>
  <si>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</si>
  <si>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</si>
  <si>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</si>
  <si>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</si>
  <si>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</si>
  <si>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</si>
  <si>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</si>
  <si>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</si>
  <si>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</si>
  <si>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</si>
  <si>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</si>
  <si>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</si>
  <si>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</si>
  <si>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</si>
  <si>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</si>
  <si>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</si>
  <si>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</si>
  <si>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</si>
  <si>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</si>
  <si>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</si>
  <si>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</si>
  <si>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</si>
  <si>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</si>
  <si>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</si>
  <si>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</si>
  <si>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</si>
  <si>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</si>
  <si>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</si>
  <si>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</si>
  <si>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</si>
  <si>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</si>
  <si>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</si>
  <si>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</si>
  <si>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</si>
  <si>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</si>
  <si>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</si>
  <si>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</si>
  <si>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</si>
  <si>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</si>
  <si>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</si>
  <si>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</si>
  <si>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</si>
  <si>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</si>
  <si>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</si>
  <si>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</si>
  <si>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</si>
  <si>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</si>
  <si>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</si>
  <si>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</si>
  <si>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</si>
  <si>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</si>
  <si>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</si>
  <si>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</si>
  <si>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</si>
  <si>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</si>
  <si>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</si>
  <si>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</si>
  <si>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</si>
  <si>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</si>
  <si>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</si>
  <si>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</si>
  <si>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</si>
  <si>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</si>
  <si>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</si>
  <si>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</si>
  <si>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</si>
  <si>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</si>
  <si>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</si>
  <si>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</si>
  <si>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</si>
  <si>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</si>
  <si>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</si>
  <si>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</si>
  <si>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</si>
  <si>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</si>
  <si>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</si>
  <si>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</si>
  <si>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</si>
  <si>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</si>
  <si>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</si>
  <si>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</si>
  <si>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</si>
  <si>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</si>
  <si>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</si>
  <si>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</si>
  <si>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</si>
  <si>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</si>
  <si>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</si>
  <si>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</si>
  <si>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</si>
  <si>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</si>
  <si>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</si>
  <si>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</si>
  <si>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</si>
  <si>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</si>
  <si>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</si>
  <si>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</si>
  <si>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</si>
  <si>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</si>
  <si>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</si>
  <si>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</si>
  <si>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</si>
  <si>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</si>
  <si>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</si>
  <si>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</si>
  <si>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</si>
  <si>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</si>
  <si>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</si>
  <si>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</si>
  <si>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</si>
  <si>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</si>
  <si>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</si>
  <si>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</si>
  <si>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</si>
  <si>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</si>
  <si>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</si>
  <si>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</si>
  <si>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</si>
  <si>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</si>
  <si>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</si>
  <si>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</si>
  <si>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</si>
  <si>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</si>
  <si>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</si>
  <si>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</si>
  <si>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</si>
  <si>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</si>
  <si>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</si>
  <si>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</si>
  <si>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</si>
  <si>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</si>
  <si>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</si>
  <si>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</si>
  <si>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</si>
  <si>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</si>
  <si>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</si>
  <si>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</si>
  <si>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</si>
  <si>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</si>
  <si>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</si>
  <si>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</si>
  <si>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</si>
  <si>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</si>
  <si>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</si>
  <si>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</si>
  <si>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</si>
  <si>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</si>
  <si>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</si>
  <si>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</si>
  <si>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</si>
  <si>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</si>
  <si>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</si>
  <si>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</si>
  <si>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</si>
  <si>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</si>
  <si>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</si>
  <si>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</si>
  <si>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</si>
  <si>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</si>
  <si>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</si>
  <si>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</si>
  <si>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</si>
  <si>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</si>
  <si>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</si>
  <si>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</si>
  <si>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</si>
  <si>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</si>
  <si>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</si>
  <si>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</si>
  <si>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</si>
  <si>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</si>
  <si>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</si>
  <si>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</si>
  <si>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</si>
  <si>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</si>
  <si>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</si>
  <si>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</si>
  <si>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</si>
  <si>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</si>
  <si>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</si>
  <si>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</si>
  <si>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</si>
  <si>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</si>
  <si>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</si>
  <si>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</si>
  <si>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</si>
  <si>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</si>
  <si>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</si>
  <si>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</si>
  <si>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</si>
  <si>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</si>
  <si>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</si>
  <si>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</si>
  <si>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</si>
  <si>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</si>
  <si>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</si>
  <si>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</si>
  <si>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</si>
  <si>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</si>
  <si>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</si>
  <si>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</si>
  <si>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</si>
  <si>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</si>
  <si>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</si>
  <si>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</si>
  <si>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</si>
  <si>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</si>
  <si>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</si>
  <si>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</si>
  <si>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</si>
  <si>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</si>
  <si>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</si>
  <si>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</si>
  <si>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</si>
  <si>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</si>
  <si>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</si>
  <si>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</si>
  <si>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</si>
  <si>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</si>
  <si>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</si>
  <si>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</si>
  <si>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</si>
  <si>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</si>
  <si>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</si>
  <si>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</si>
  <si>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</si>
  <si>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</si>
  <si>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</si>
  <si>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</si>
  <si>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</si>
  <si>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</si>
  <si>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</si>
  <si>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</si>
  <si>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</si>
  <si>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</si>
  <si>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</si>
  <si>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</si>
  <si>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</si>
  <si>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</si>
  <si>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</si>
  <si>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</si>
  <si>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</si>
  <si>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</si>
  <si>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</si>
  <si>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</si>
  <si>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</si>
  <si>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</si>
  <si>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</si>
  <si>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</si>
  <si>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</si>
  <si>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</si>
  <si>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</si>
  <si>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</si>
  <si>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</si>
  <si>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</si>
  <si>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</si>
  <si>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</si>
  <si>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</si>
  <si>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</si>
  <si>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</si>
  <si>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</si>
  <si>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</si>
  <si>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</si>
  <si>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</si>
  <si>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</si>
  <si>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</si>
  <si>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</si>
  <si>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</si>
  <si>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</si>
  <si>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</si>
  <si>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</si>
  <si>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</si>
  <si>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</si>
  <si>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</si>
  <si>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</si>
  <si>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</si>
  <si>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</si>
  <si>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</si>
  <si>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</si>
  <si>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</si>
  <si>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</si>
  <si>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</si>
  <si>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</si>
  <si>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</si>
  <si>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</si>
  <si>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</si>
  <si>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</si>
  <si>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</si>
  <si>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</si>
  <si>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</si>
  <si>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</si>
  <si>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</si>
  <si>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</si>
  <si>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</si>
  <si>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</si>
  <si>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</si>
  <si>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</si>
  <si>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</si>
  <si>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</si>
  <si>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</si>
  <si>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</si>
  <si>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</si>
  <si>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</si>
  <si>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</si>
  <si>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</si>
  <si>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</si>
  <si>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</si>
  <si>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</si>
  <si>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</si>
  <si>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</si>
  <si>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</si>
  <si>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</si>
  <si>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</si>
  <si>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</si>
  <si>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</si>
  <si>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</si>
  <si>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</si>
  <si>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</si>
  <si>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</si>
  <si>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</si>
  <si>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</si>
  <si>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</si>
  <si>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</si>
  <si>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</si>
  <si>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</si>
  <si>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</si>
  <si>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</si>
  <si>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</si>
  <si>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</si>
  <si>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</si>
  <si>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</si>
  <si>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</si>
  <si>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</si>
  <si>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</si>
  <si>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</si>
  <si>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</si>
  <si>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</si>
  <si>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</si>
  <si>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</si>
  <si>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</si>
  <si>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</si>
  <si>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</si>
  <si>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</si>
  <si>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</si>
  <si>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</si>
  <si>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</si>
  <si>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</si>
  <si>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</si>
  <si>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</si>
  <si>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</si>
  <si>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</si>
  <si>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</si>
  <si>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</si>
  <si>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</si>
  <si>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</si>
  <si>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</si>
  <si>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</si>
  <si>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</si>
  <si>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</si>
  <si>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</si>
  <si>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</si>
  <si>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</si>
  <si>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</si>
  <si>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</si>
  <si>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</si>
  <si>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</si>
  <si>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</si>
  <si>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</si>
  <si>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</si>
  <si>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</si>
  <si>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</si>
  <si>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</si>
  <si>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</si>
  <si>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</si>
  <si>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</si>
  <si>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</si>
  <si>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</si>
  <si>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</si>
  <si>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</si>
  <si>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</si>
  <si>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</si>
  <si>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</si>
  <si>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</si>
  <si>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</si>
  <si>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</si>
  <si>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</si>
  <si>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</si>
  <si>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</si>
  <si>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</si>
  <si>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</si>
  <si>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</si>
  <si>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</si>
  <si>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</si>
  <si>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</si>
  <si>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</si>
  <si>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</si>
  <si>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</si>
  <si>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</si>
  <si>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</si>
  <si>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</si>
  <si>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</si>
  <si>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</si>
  <si>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</si>
  <si>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</si>
  <si>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</si>
  <si>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</si>
  <si>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</si>
  <si>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</si>
  <si>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</si>
  <si>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</si>
  <si>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</si>
  <si>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</si>
  <si>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</si>
  <si>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</si>
  <si>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</si>
  <si>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</si>
  <si>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</si>
  <si>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</si>
  <si>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</si>
  <si>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</si>
  <si>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</si>
  <si>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</si>
  <si>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</si>
  <si>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</si>
  <si>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</si>
  <si>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</si>
  <si>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</si>
  <si>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</si>
  <si>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</si>
  <si>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</si>
  <si>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</si>
  <si>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</si>
  <si>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</si>
  <si>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</si>
  <si>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</si>
  <si>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</si>
  <si>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</si>
  <si>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</si>
  <si>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</si>
  <si>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</si>
  <si>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</si>
  <si>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</si>
  <si>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</si>
  <si>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</si>
  <si>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</si>
  <si>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</si>
  <si>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</si>
  <si>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</si>
  <si>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</si>
  <si>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</si>
  <si>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</si>
  <si>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</si>
  <si>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</si>
  <si>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</si>
  <si>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</si>
  <si>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</si>
  <si>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</si>
  <si>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</si>
  <si>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</si>
  <si>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</si>
  <si>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</si>
  <si>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</si>
  <si>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</si>
  <si>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</si>
  <si>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</si>
  <si>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</si>
  <si>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</si>
  <si>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</si>
  <si>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</si>
  <si>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</si>
  <si>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</si>
  <si>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</si>
  <si>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</si>
  <si>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</si>
  <si>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</si>
  <si>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</si>
  <si>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</si>
  <si>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</si>
  <si>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</si>
  <si>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</si>
  <si>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</si>
  <si>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</si>
  <si>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</si>
  <si>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</si>
  <si>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</si>
  <si>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</si>
  <si>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</si>
  <si>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</si>
  <si>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</si>
  <si>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</si>
  <si>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</si>
  <si>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</si>
  <si>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</si>
  <si>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</si>
  <si>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</si>
  <si>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</si>
  <si>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</si>
  <si>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</si>
  <si>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</si>
  <si>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</si>
  <si>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</si>
  <si>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</si>
  <si>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</si>
  <si>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</si>
  <si>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</si>
  <si>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</si>
  <si>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</si>
  <si>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</si>
  <si>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</si>
  <si>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</si>
  <si>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</si>
  <si>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</si>
  <si>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</si>
  <si>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</si>
  <si>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</si>
  <si>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</si>
  <si>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</si>
  <si>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</si>
  <si>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</si>
  <si>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</si>
  <si>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</si>
  <si>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</si>
  <si>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</si>
  <si>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</si>
  <si>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</si>
  <si>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</si>
  <si>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</si>
  <si>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</si>
  <si>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</si>
  <si>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</si>
  <si>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</si>
  <si>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</si>
  <si>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</si>
  <si>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</si>
  <si>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</si>
  <si>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</si>
  <si>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</si>
  <si>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</si>
  <si>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</si>
  <si>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</si>
  <si>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</si>
  <si>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</si>
  <si>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</si>
  <si>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</si>
  <si>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</si>
  <si>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</si>
  <si>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</si>
  <si>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</si>
  <si>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</si>
  <si>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</si>
  <si>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</si>
  <si>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</si>
  <si>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</si>
  <si>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</si>
  <si>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</si>
  <si>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</si>
  <si>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</si>
  <si>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</si>
  <si>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</si>
  <si>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</si>
  <si>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</si>
  <si>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</si>
  <si>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</si>
  <si>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</si>
  <si>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</si>
  <si>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</si>
  <si>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</si>
  <si>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</si>
  <si>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</si>
  <si>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</si>
  <si>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</si>
  <si>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</si>
  <si>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</si>
  <si>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</si>
  <si>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</si>
  <si>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</si>
  <si>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</si>
  <si>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</si>
  <si>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</si>
  <si>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</si>
  <si>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</si>
  <si>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</si>
  <si>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</si>
  <si>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</si>
  <si>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</si>
  <si>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</si>
  <si>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</si>
  <si>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</si>
  <si>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</si>
  <si>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</si>
  <si>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</si>
  <si>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</si>
  <si>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</si>
  <si>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</si>
  <si>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</si>
  <si>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</si>
  <si>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</si>
  <si>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</si>
  <si>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</si>
  <si>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</si>
  <si>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</si>
  <si>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</si>
  <si>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</si>
  <si>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</si>
  <si>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</si>
  <si>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</si>
  <si>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</si>
  <si>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</si>
  <si>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</si>
  <si>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</si>
  <si>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</si>
  <si>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</si>
  <si>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</si>
  <si>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</si>
  <si>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</si>
  <si>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</si>
  <si>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</si>
  <si>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</si>
  <si>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</si>
  <si>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</si>
  <si>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</si>
  <si>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</si>
  <si>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</si>
  <si>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</si>
  <si>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</si>
  <si>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</si>
  <si>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</si>
  <si>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</si>
  <si>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</si>
  <si>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</si>
  <si>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</si>
  <si>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</si>
  <si>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</si>
  <si>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</si>
  <si>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</si>
  <si>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</si>
  <si>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</si>
  <si>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</si>
  <si>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</si>
  <si>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</si>
  <si>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</si>
  <si>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</si>
  <si>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</si>
  <si>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</si>
  <si>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</si>
  <si>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</si>
  <si>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</si>
  <si>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</si>
  <si>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</si>
  <si>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</si>
  <si>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</si>
  <si>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</si>
  <si>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</si>
  <si>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</si>
  <si>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</si>
  <si>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</si>
  <si>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</si>
  <si>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</si>
  <si>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</si>
  <si>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</si>
  <si>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</si>
  <si>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</si>
  <si>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</si>
  <si>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</si>
  <si>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</si>
  <si>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</si>
  <si>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</si>
  <si>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</si>
  <si>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</si>
  <si>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</si>
  <si>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</si>
  <si>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</si>
  <si>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</si>
  <si>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</si>
  <si>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</si>
  <si>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</si>
  <si>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</si>
  <si>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</si>
  <si>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</si>
  <si>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</si>
  <si>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</si>
  <si>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</si>
  <si>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</si>
  <si>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</si>
  <si>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</si>
  <si>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</si>
  <si>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</si>
  <si>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</si>
  <si>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</si>
  <si>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</si>
  <si>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</si>
  <si>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</si>
  <si>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</si>
  <si>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</si>
  <si>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</si>
  <si>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</si>
  <si>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</si>
  <si>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</si>
  <si>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</si>
  <si>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</si>
  <si>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</si>
  <si>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</si>
  <si>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</si>
  <si>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</si>
  <si>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</si>
  <si>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</si>
  <si>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</si>
  <si>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</si>
  <si>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</si>
  <si>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</si>
  <si>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</si>
  <si>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</si>
  <si>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</si>
  <si>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</si>
  <si>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</si>
  <si>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</si>
  <si>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</si>
  <si>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</si>
  <si>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</si>
  <si>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</si>
  <si>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</si>
  <si>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</si>
  <si>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</si>
  <si>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</si>
  <si>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</si>
  <si>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</si>
  <si>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</si>
  <si>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</si>
  <si>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</si>
  <si>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</si>
  <si>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</si>
  <si>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</si>
  <si>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</si>
  <si>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</si>
  <si>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</si>
  <si>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</si>
  <si>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</si>
  <si>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</si>
  <si>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</si>
  <si>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</si>
  <si>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</si>
  <si>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</si>
  <si>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</si>
  <si>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</si>
  <si>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</si>
  <si>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</si>
  <si>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</si>
  <si>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</si>
  <si>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</si>
  <si>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</si>
  <si>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</si>
  <si>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</si>
  <si>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</si>
  <si>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</si>
  <si>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</si>
  <si>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</si>
  <si>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</si>
  <si>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</si>
  <si>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</si>
  <si>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</si>
  <si>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</si>
  <si>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</si>
  <si>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</si>
  <si>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</si>
  <si>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</si>
  <si>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</si>
  <si>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</si>
  <si>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</si>
  <si>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</si>
  <si>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</si>
  <si>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</si>
  <si>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</si>
  <si>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</si>
  <si>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</si>
  <si>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</si>
  <si>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</si>
  <si>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</si>
  <si>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</si>
  <si>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</si>
  <si>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</si>
  <si>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</si>
  <si>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</si>
  <si>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</si>
  <si>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</si>
  <si>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</si>
  <si>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</si>
  <si>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</si>
  <si>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</si>
  <si>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</si>
  <si>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</si>
  <si>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</si>
  <si>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</si>
  <si>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</si>
  <si>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</si>
  <si>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</si>
  <si>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</si>
  <si>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</si>
  <si>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</si>
  <si>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</si>
  <si>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</si>
  <si>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</si>
  <si>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</si>
  <si>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</si>
  <si>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</si>
  <si>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</si>
  <si>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</si>
  <si>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</si>
  <si>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</si>
  <si>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</si>
  <si>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</si>
  <si>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</si>
  <si>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</si>
  <si>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</si>
  <si>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</si>
  <si>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</si>
  <si>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</si>
  <si>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</si>
  <si>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</si>
  <si>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</si>
  <si>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</si>
  <si>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</si>
  <si>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</si>
  <si>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</si>
  <si>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</si>
  <si>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</si>
  <si>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</si>
  <si>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</si>
  <si>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</si>
  <si>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</si>
  <si>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</si>
  <si>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</si>
  <si>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</si>
  <si>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</si>
  <si>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</si>
  <si>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</si>
  <si>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</si>
  <si>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</si>
  <si>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</si>
  <si>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</si>
  <si>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</si>
  <si>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</si>
  <si>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</si>
  <si>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</si>
  <si>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</si>
  <si>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</si>
  <si>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</si>
  <si>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</si>
  <si>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</si>
  <si>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</si>
  <si>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</si>
  <si>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</si>
  <si>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</si>
  <si>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</si>
  <si>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</si>
  <si>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</si>
  <si>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</si>
  <si>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</si>
  <si>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</si>
  <si>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</si>
  <si>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</si>
  <si>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</si>
  <si>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</si>
  <si>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</si>
  <si>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</si>
  <si>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</si>
  <si>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</si>
  <si>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</si>
  <si>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</si>
  <si>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</si>
  <si>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</si>
  <si>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</si>
  <si>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</si>
  <si>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</si>
  <si>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</si>
  <si>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</si>
  <si>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</si>
  <si>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</si>
  <si>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</si>
  <si>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</si>
  <si>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</si>
  <si>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</si>
  <si>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</si>
  <si>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</si>
  <si>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</si>
  <si>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</si>
  <si>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</si>
  <si>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</si>
  <si>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</si>
  <si>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</si>
  <si>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</si>
  <si>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</si>
  <si>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</si>
  <si>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</si>
  <si>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</si>
  <si>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</si>
  <si>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</si>
  <si>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</si>
  <si>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</si>
  <si>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</si>
  <si>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</si>
  <si>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</si>
  <si>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</si>
  <si>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</si>
  <si>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</si>
  <si>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</si>
  <si>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</si>
  <si>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</si>
  <si>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</si>
  <si>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</si>
  <si>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</si>
  <si>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</si>
  <si>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</si>
  <si>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</si>
  <si>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</si>
  <si>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</si>
  <si>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</si>
  <si>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</si>
  <si>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</si>
  <si>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</si>
  <si>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</si>
  <si>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</si>
  <si>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</si>
  <si>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</si>
  <si>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</si>
  <si>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</si>
  <si>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</si>
  <si>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</si>
  <si>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</si>
  <si>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</si>
  <si>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</si>
  <si>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</si>
  <si>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</si>
  <si>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</si>
  <si>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</si>
  <si>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</si>
  <si>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</si>
  <si>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</si>
  <si>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</si>
  <si>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</si>
  <si>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</si>
  <si>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</si>
  <si>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</si>
  <si>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</si>
  <si>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</si>
  <si>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</si>
  <si>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</si>
  <si>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</si>
  <si>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</si>
  <si>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</si>
  <si>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</si>
  <si>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</si>
  <si>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</si>
  <si>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</si>
  <si>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</si>
  <si>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</si>
  <si>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</si>
  <si>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</si>
  <si>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</si>
  <si>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</si>
  <si>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</si>
  <si>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</si>
  <si>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</si>
  <si>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</si>
  <si>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</si>
  <si>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</si>
  <si>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</si>
  <si>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</si>
  <si>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</si>
  <si>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</si>
  <si>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</si>
  <si>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</si>
  <si>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</si>
  <si>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</si>
  <si>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</si>
  <si>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</si>
  <si>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</si>
  <si>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</si>
  <si>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</si>
  <si>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</si>
  <si>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</si>
  <si>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</si>
  <si>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</si>
  <si>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</si>
  <si>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</si>
  <si>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</si>
  <si>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</si>
  <si>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</si>
  <si>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</si>
  <si>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</si>
  <si>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</si>
  <si>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</si>
  <si>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</si>
  <si>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</si>
  <si>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</si>
  <si>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</si>
  <si>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</si>
  <si>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</si>
  <si>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</si>
  <si>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</si>
  <si>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</si>
  <si>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</si>
  <si>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</si>
  <si>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</si>
  <si>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</si>
  <si>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</si>
  <si>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</si>
  <si>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</si>
  <si>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</si>
  <si>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</si>
  <si>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</si>
  <si>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</si>
  <si>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</si>
  <si>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</si>
  <si>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</si>
  <si>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</si>
  <si>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</si>
  <si>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</si>
  <si>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</si>
  <si>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</si>
  <si>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</si>
  <si>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</si>
  <si>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</si>
  <si>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</si>
  <si>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</si>
  <si>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</si>
  <si>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</si>
  <si>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</si>
  <si>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</si>
  <si>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</si>
  <si>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</si>
  <si>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</si>
  <si>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</si>
  <si>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</si>
  <si>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</si>
  <si>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</si>
  <si>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</si>
  <si>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</si>
  <si>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</si>
  <si>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</si>
  <si>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</si>
  <si>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</si>
  <si>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</si>
  <si>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</si>
  <si>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</si>
  <si>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</si>
  <si>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</si>
  <si>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</si>
  <si>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</si>
  <si>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</si>
  <si>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</si>
  <si>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</si>
  <si>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</si>
  <si>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</si>
  <si>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</si>
  <si>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</si>
  <si>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</si>
  <si>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</si>
  <si>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</si>
  <si>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</si>
  <si>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</si>
  <si>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</si>
  <si>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</si>
  <si>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</si>
  <si>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</si>
  <si>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</si>
  <si>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</si>
  <si>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</si>
  <si>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</si>
  <si>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</si>
  <si>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</si>
  <si>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</si>
  <si>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</si>
  <si>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</si>
  <si>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</si>
  <si>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</si>
  <si>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</si>
  <si>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</si>
  <si>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</si>
  <si>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</si>
  <si>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</si>
  <si>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</si>
  <si>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</si>
  <si>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</si>
  <si>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</si>
  <si>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</si>
  <si>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</si>
  <si>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</si>
  <si>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</si>
  <si>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</si>
  <si>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</si>
  <si>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</si>
  <si>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</si>
  <si>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</si>
  <si>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</si>
  <si>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</si>
  <si>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</si>
  <si>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</si>
  <si>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</si>
  <si>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</si>
  <si>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</si>
  <si>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</si>
  <si>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</si>
  <si>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</si>
  <si>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</si>
  <si>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</si>
  <si>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</si>
  <si>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</si>
  <si>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</si>
  <si>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</si>
  <si>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</si>
  <si>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</si>
  <si>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</si>
  <si>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</si>
  <si>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</si>
  <si>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</si>
  <si>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</si>
  <si>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</si>
  <si>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</si>
  <si>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</si>
  <si>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</si>
  <si>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</si>
  <si>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</si>
  <si>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</si>
  <si>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</si>
  <si>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</si>
  <si>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</si>
  <si>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</si>
  <si>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</si>
  <si>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</si>
  <si>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</si>
  <si>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</si>
  <si>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</si>
  <si>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</si>
  <si>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</si>
  <si>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</si>
  <si>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</si>
  <si>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</si>
  <si>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</si>
  <si>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</si>
  <si>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</si>
  <si>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</si>
  <si>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</si>
  <si>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</si>
  <si>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</si>
  <si>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</si>
  <si>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</si>
  <si>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</si>
  <si>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</si>
  <si>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</si>
  <si>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</si>
  <si>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</si>
  <si>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</si>
  <si>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</si>
  <si>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</si>
  <si>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</si>
  <si>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</si>
  <si>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</si>
  <si>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</si>
  <si>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</si>
  <si>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</si>
  <si>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</si>
  <si>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</si>
  <si>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</si>
  <si>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</si>
  <si>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</si>
  <si>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</si>
  <si>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</si>
  <si>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</si>
  <si>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</si>
  <si>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</si>
  <si>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</si>
  <si>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</si>
  <si>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</si>
  <si>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</si>
  <si>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</si>
  <si>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</si>
  <si>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</si>
  <si>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</si>
  <si>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</si>
  <si>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</si>
  <si>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</si>
  <si>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</si>
  <si>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</si>
  <si>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</si>
  <si>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</si>
  <si>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</si>
  <si>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</si>
  <si>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</si>
  <si>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</si>
  <si>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</si>
  <si>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</si>
  <si>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</si>
  <si>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</si>
  <si>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</si>
  <si>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</si>
  <si>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</si>
  <si>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</si>
  <si>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</si>
  <si>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</si>
  <si>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</si>
  <si>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</si>
  <si>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</si>
  <si>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</si>
  <si>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</si>
  <si>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</si>
  <si>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</si>
  <si>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</si>
  <si>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</si>
  <si>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</si>
  <si>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</si>
  <si>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</si>
  <si>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</si>
  <si>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</si>
  <si>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</si>
  <si>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</si>
  <si>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</si>
  <si>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</si>
  <si>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</si>
  <si>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</si>
  <si>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</si>
  <si>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</si>
  <si>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</si>
  <si>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</si>
  <si>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</si>
  <si>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</si>
  <si>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</si>
  <si>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</si>
  <si>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</si>
  <si>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</si>
  <si>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</si>
  <si>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</si>
  <si>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</si>
  <si>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</si>
  <si>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</si>
  <si>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</si>
  <si>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</si>
  <si>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</si>
  <si>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</si>
  <si>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</si>
  <si>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</si>
  <si>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</si>
  <si>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</si>
  <si>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</si>
  <si>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</si>
  <si>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</si>
  <si>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</si>
  <si>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</si>
  <si>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</si>
  <si>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</si>
  <si>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</si>
  <si>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</si>
  <si>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</si>
  <si>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</si>
  <si>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</si>
  <si>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</si>
  <si>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</si>
  <si>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</si>
  <si>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</si>
  <si>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</si>
  <si>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</si>
  <si>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</si>
  <si>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</si>
  <si>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</si>
  <si>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</si>
  <si>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</si>
  <si>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</si>
  <si>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</si>
  <si>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</si>
  <si>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</si>
  <si>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</si>
  <si>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</si>
  <si>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</si>
  <si>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</si>
  <si>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</si>
  <si>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</si>
  <si>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</si>
  <si>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</si>
  <si>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</si>
  <si>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</si>
  <si>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</si>
  <si>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</si>
  <si>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</si>
  <si>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</si>
  <si>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</si>
  <si>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</si>
  <si>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</si>
  <si>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</si>
  <si>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</si>
  <si>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</si>
  <si>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</si>
  <si>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</si>
  <si>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</si>
  <si>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</si>
  <si>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</si>
  <si>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</si>
  <si>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</si>
  <si>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</si>
  <si>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</si>
  <si>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</si>
  <si>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</si>
  <si>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</si>
  <si>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</si>
  <si>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</si>
  <si>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</si>
  <si>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</si>
  <si>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</si>
  <si>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</si>
  <si>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</si>
  <si>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</si>
  <si>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</si>
  <si>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</si>
  <si>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</si>
  <si>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</si>
  <si>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</si>
  <si>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</si>
  <si>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</si>
  <si>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</si>
  <si>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</si>
  <si>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</si>
  <si>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</si>
  <si>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</si>
  <si>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</si>
  <si>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</si>
  <si>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</si>
  <si>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</si>
  <si>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</si>
  <si>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</si>
  <si>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</si>
  <si>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</si>
  <si>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</si>
  <si>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</si>
  <si>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</si>
  <si>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</si>
  <si>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</si>
  <si>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</si>
  <si>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</si>
  <si>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</si>
  <si>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</si>
  <si>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</si>
  <si>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</si>
  <si>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</si>
  <si>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</si>
  <si>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</si>
  <si>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</si>
  <si>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</si>
  <si>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</si>
  <si>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</si>
  <si>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</si>
  <si>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</si>
  <si>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</si>
  <si>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</si>
  <si>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</si>
  <si>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</si>
  <si>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</si>
  <si>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</si>
  <si>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</si>
  <si>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</si>
  <si>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</si>
  <si>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</si>
  <si>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</si>
  <si>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</si>
  <si>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</si>
  <si>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</si>
  <si>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</si>
  <si>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</si>
  <si>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</si>
  <si>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</si>
  <si>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</si>
  <si>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</si>
  <si>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</si>
  <si>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</si>
  <si>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</si>
  <si>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</si>
  <si>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</si>
  <si>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</si>
  <si>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</si>
  <si>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</si>
  <si>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</si>
  <si>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</si>
  <si>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</si>
  <si>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</si>
  <si>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</si>
  <si>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</si>
  <si>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</si>
  <si>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</si>
  <si>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</si>
  <si>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</si>
  <si>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</si>
  <si>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</si>
  <si>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</si>
  <si>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</si>
  <si>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</si>
  <si>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</si>
  <si>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</si>
  <si>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</si>
  <si>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</si>
  <si>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</si>
  <si>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</si>
  <si>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</si>
  <si>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</si>
  <si>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</si>
  <si>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</si>
  <si>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</si>
  <si>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</si>
  <si>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</si>
  <si>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</si>
  <si>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</si>
  <si>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</si>
  <si>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</si>
  <si>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</si>
  <si>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</si>
  <si>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</si>
  <si>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</si>
  <si>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</si>
  <si>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</si>
  <si>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</si>
  <si>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</si>
  <si>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</si>
  <si>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</si>
  <si>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</si>
  <si>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</si>
  <si>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</si>
  <si>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</si>
  <si>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</si>
  <si>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</si>
  <si>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</si>
  <si>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</si>
  <si>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</si>
  <si>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</si>
  <si>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</si>
  <si>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</si>
  <si>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</si>
  <si>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</si>
  <si>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</si>
  <si>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</si>
  <si>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</si>
  <si>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</si>
  <si>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</si>
  <si>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</si>
  <si>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</si>
  <si>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</si>
  <si>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</si>
  <si>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</si>
  <si>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</si>
  <si>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</si>
  <si>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</si>
  <si>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</si>
  <si>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</si>
  <si>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</si>
  <si>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</si>
  <si>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</si>
  <si>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</si>
  <si>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</si>
  <si>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</si>
  <si>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</si>
  <si>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</si>
  <si>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</si>
  <si>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</si>
  <si>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</si>
  <si>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</si>
  <si>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</si>
  <si>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</si>
  <si>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</si>
  <si>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</si>
  <si>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</si>
  <si>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</si>
  <si>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</si>
  <si>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</si>
  <si>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</si>
  <si>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</si>
  <si>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</si>
  <si>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</si>
  <si>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</si>
  <si>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</si>
  <si>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</si>
  <si>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</si>
  <si>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</si>
  <si>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</si>
  <si>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</si>
  <si>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</si>
  <si>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</si>
  <si>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</si>
  <si>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</si>
  <si>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</si>
  <si>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</si>
  <si>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</si>
  <si>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</si>
  <si>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</si>
  <si>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</si>
  <si>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</si>
  <si>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</si>
  <si>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</si>
  <si>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</si>
  <si>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</si>
  <si>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</si>
  <si>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</si>
  <si>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</si>
  <si>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</si>
  <si>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</si>
  <si>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</si>
  <si>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</si>
  <si>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</si>
  <si>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</si>
  <si>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</si>
  <si>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</si>
  <si>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</si>
  <si>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</si>
  <si>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</si>
  <si>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</si>
  <si>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</si>
  <si>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</si>
  <si>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</si>
  <si>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</si>
  <si>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</si>
  <si>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</si>
  <si>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</si>
  <si>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</si>
  <si>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</si>
  <si>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</si>
  <si>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</si>
  <si>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</si>
  <si>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</si>
  <si>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</si>
  <si>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</si>
  <si>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</si>
  <si>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</si>
  <si>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</si>
  <si>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</si>
  <si>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</si>
  <si>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</si>
  <si>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</si>
  <si>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</si>
  <si>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</si>
  <si>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</si>
  <si>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</si>
  <si>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</si>
  <si>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</si>
  <si>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</si>
  <si>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</si>
  <si>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</si>
  <si>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</si>
  <si>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</si>
  <si>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</si>
  <si>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</si>
  <si>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</si>
  <si>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</si>
  <si>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</si>
  <si>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</si>
  <si>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</si>
  <si>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</si>
  <si>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</si>
  <si>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</si>
  <si>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</si>
  <si>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</si>
  <si>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</si>
  <si>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</si>
  <si>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</si>
  <si>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</si>
  <si>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</si>
  <si>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</si>
  <si>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</si>
  <si>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</si>
  <si>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</si>
  <si>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</si>
  <si>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</si>
  <si>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</si>
  <si>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</si>
  <si>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</si>
  <si>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</si>
  <si>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</si>
  <si>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</si>
  <si>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</si>
  <si>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</si>
  <si>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</si>
  <si>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</si>
  <si>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</si>
  <si>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</si>
  <si>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</si>
  <si>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</si>
  <si>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</si>
  <si>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</si>
  <si>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</si>
  <si>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</si>
  <si>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</si>
  <si>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</si>
  <si>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</si>
  <si>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</si>
  <si>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</si>
  <si>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</si>
  <si>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</si>
  <si>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</si>
  <si>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</si>
  <si>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</si>
  <si>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</si>
  <si>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</si>
  <si>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</si>
  <si>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</si>
  <si>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</si>
  <si>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</si>
  <si>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</si>
  <si>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</si>
  <si>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</si>
  <si>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</si>
  <si>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</si>
  <si>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</si>
  <si>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</si>
  <si>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</si>
  <si>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</si>
  <si>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</si>
  <si>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</si>
  <si>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</si>
  <si>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</si>
  <si>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</si>
  <si>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</si>
  <si>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</si>
  <si>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</si>
  <si>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</si>
  <si>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</si>
  <si>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</si>
  <si>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</si>
  <si>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</si>
  <si>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</si>
  <si>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</si>
  <si>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</si>
  <si>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</si>
  <si>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</si>
  <si>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</si>
  <si>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</si>
  <si>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</si>
  <si>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</si>
  <si>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</si>
  <si>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</si>
  <si>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</si>
  <si>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</si>
  <si>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</si>
  <si>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</si>
  <si>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</si>
  <si>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</si>
  <si>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</si>
  <si>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</si>
  <si>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</si>
  <si>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</si>
  <si>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</si>
  <si>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</si>
  <si>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</si>
  <si>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</si>
  <si>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</si>
  <si>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</si>
  <si>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</si>
  <si>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</si>
  <si>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</si>
  <si>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</si>
  <si>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</si>
  <si>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</si>
  <si>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</si>
  <si>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</si>
  <si>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</si>
  <si>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</si>
  <si>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</si>
  <si>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</si>
  <si>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</si>
  <si>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</si>
  <si>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</si>
  <si>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</si>
  <si>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</si>
  <si>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</si>
  <si>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</si>
  <si>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</si>
  <si>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</si>
  <si>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</si>
  <si>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</si>
  <si>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</si>
  <si>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</si>
  <si>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</si>
  <si>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</si>
  <si>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</si>
  <si>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</si>
  <si>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</si>
  <si>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</si>
  <si>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</si>
  <si>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</si>
  <si>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</si>
  <si>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</si>
  <si>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</si>
  <si>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</si>
  <si>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</si>
  <si>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</si>
  <si>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</si>
  <si>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</si>
  <si>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</si>
  <si>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</si>
  <si>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</si>
  <si>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</si>
  <si>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</si>
  <si>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</si>
  <si>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</si>
  <si>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</si>
  <si>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</si>
  <si>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</si>
  <si>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</si>
  <si>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</si>
  <si>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</si>
  <si>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</si>
  <si>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</si>
  <si>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</si>
  <si>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</si>
  <si>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</si>
  <si>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</si>
  <si>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</si>
  <si>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</si>
  <si>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</si>
  <si>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</si>
  <si>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</si>
  <si>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</si>
  <si>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</si>
  <si>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</si>
  <si>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</si>
  <si>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</si>
  <si>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</si>
  <si>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</si>
  <si>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</si>
  <si>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</si>
  <si>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</si>
  <si>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</si>
  <si>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</si>
  <si>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</si>
  <si>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</si>
  <si>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</si>
  <si>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</si>
  <si>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</si>
  <si>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</si>
  <si>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</si>
  <si>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</si>
  <si>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</si>
  <si>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</si>
  <si>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</si>
  <si>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</si>
  <si>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</si>
  <si>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</si>
  <si>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</si>
  <si>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</si>
  <si>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</si>
  <si>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</si>
  <si>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</si>
  <si>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</si>
  <si>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</si>
  <si>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</si>
  <si>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</si>
  <si>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</si>
  <si>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</si>
  <si>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</si>
  <si>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</si>
  <si>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</si>
  <si>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</si>
  <si>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</si>
  <si>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</si>
  <si>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</si>
  <si>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</si>
  <si>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</si>
  <si>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</si>
  <si>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</si>
  <si>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</si>
  <si>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</si>
  <si>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</si>
  <si>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</si>
  <si>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</si>
  <si>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</si>
  <si>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</si>
  <si>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</si>
  <si>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</si>
  <si>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</si>
  <si>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</si>
  <si>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</si>
  <si>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</si>
  <si>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</si>
  <si>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</si>
  <si>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</si>
  <si>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</si>
  <si>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</si>
  <si>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</si>
  <si>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</si>
  <si>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</si>
  <si>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</si>
  <si>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</si>
  <si>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</si>
  <si>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</si>
  <si>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</si>
  <si>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</si>
  <si>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</si>
  <si>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</si>
  <si>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</si>
  <si>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</si>
  <si>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</si>
  <si>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</si>
  <si>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</si>
  <si>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</si>
  <si>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</si>
  <si>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</si>
  <si>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</si>
  <si>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</si>
  <si>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</si>
  <si>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</si>
  <si>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</si>
  <si>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</si>
  <si>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</si>
  <si>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</si>
  <si>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</si>
  <si>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</si>
  <si>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</si>
  <si>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</si>
  <si>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</si>
  <si>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</si>
  <si>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</si>
  <si>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</si>
  <si>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</si>
  <si>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</si>
  <si>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</si>
  <si>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</si>
  <si>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</si>
  <si>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</si>
  <si>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</si>
  <si>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</si>
  <si>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</si>
  <si>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</si>
  <si>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</si>
  <si>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</si>
  <si>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</si>
  <si>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</si>
  <si>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</si>
  <si>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</si>
  <si>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</si>
  <si>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</si>
  <si>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</si>
  <si>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</si>
  <si>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</si>
  <si>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</si>
  <si>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</si>
  <si>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</si>
  <si>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</si>
  <si>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</si>
  <si>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</si>
  <si>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</si>
  <si>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</si>
  <si>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</si>
  <si>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</si>
  <si>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</si>
  <si>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</si>
  <si>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</si>
  <si>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</si>
  <si>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</si>
  <si>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</si>
  <si>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</si>
  <si>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</si>
  <si>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</si>
  <si>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</si>
  <si>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</si>
  <si>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</si>
  <si>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</si>
  <si>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</si>
  <si>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</si>
  <si>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</si>
  <si>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</si>
  <si>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</si>
  <si>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</si>
  <si>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</si>
  <si>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</si>
  <si>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</si>
  <si>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</si>
  <si>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</si>
  <si>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</si>
  <si>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</si>
  <si>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</si>
  <si>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</si>
  <si>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</si>
  <si>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</si>
  <si>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</si>
  <si>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</si>
  <si>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</si>
  <si>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</si>
  <si>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</si>
  <si>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</si>
  <si>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</si>
  <si>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</si>
  <si>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</si>
  <si>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</si>
  <si>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</si>
  <si>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</si>
  <si>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</si>
  <si>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</si>
  <si>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</si>
  <si>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</si>
  <si>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</si>
  <si>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</si>
  <si>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</si>
  <si>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</si>
  <si>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</si>
  <si>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</si>
  <si>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</si>
  <si>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</si>
  <si>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</si>
  <si>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</si>
  <si>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</si>
  <si>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</si>
  <si>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</si>
  <si>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</si>
  <si>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</si>
  <si>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</si>
  <si>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</si>
  <si>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</si>
  <si>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</si>
  <si>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</si>
  <si>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</si>
  <si>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</si>
  <si>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</si>
  <si>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</si>
  <si>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</si>
  <si>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</si>
  <si>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</si>
  <si>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</si>
  <si>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</si>
  <si>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</si>
  <si>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</si>
  <si>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</si>
  <si>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</si>
  <si>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</si>
  <si>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</si>
  <si>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</si>
  <si>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</si>
  <si>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</si>
  <si>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</si>
  <si>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</si>
  <si>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</si>
  <si>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</si>
  <si>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</si>
  <si>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</si>
  <si>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</si>
  <si>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</si>
  <si>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</si>
  <si>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</si>
  <si>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</si>
  <si>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</si>
  <si>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</si>
  <si>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</si>
  <si>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</si>
  <si>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</si>
  <si>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</si>
  <si>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</si>
  <si>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</si>
  <si>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</si>
  <si>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</si>
  <si>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</si>
  <si>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</si>
  <si>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</si>
  <si>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</si>
  <si>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</si>
  <si>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</si>
  <si>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</si>
  <si>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</si>
  <si>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</si>
  <si>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</si>
  <si>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</si>
  <si>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</si>
  <si>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</si>
  <si>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</si>
  <si>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</si>
  <si>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</si>
  <si>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</si>
  <si>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</si>
  <si>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</si>
  <si>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</si>
  <si>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</si>
  <si>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</si>
  <si>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</si>
  <si>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</si>
  <si>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</si>
  <si>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</si>
  <si>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</si>
  <si>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</si>
  <si>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</si>
  <si>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</si>
  <si>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</si>
  <si>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</si>
  <si>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</si>
  <si>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</si>
  <si>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</si>
  <si>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</si>
  <si>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</si>
  <si>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</si>
  <si>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</si>
  <si>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</si>
  <si>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</si>
  <si>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</si>
  <si>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</si>
  <si>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</si>
  <si>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</si>
  <si>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</si>
  <si>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</si>
  <si>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</si>
  <si>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</si>
  <si>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</si>
  <si>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</si>
  <si>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</si>
  <si>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</si>
  <si>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</si>
  <si>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</si>
  <si>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</si>
  <si>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</si>
  <si>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</si>
  <si>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</si>
  <si>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</si>
  <si>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</si>
  <si>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</si>
  <si>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</si>
  <si>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</si>
  <si>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</si>
  <si>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</si>
  <si>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</si>
  <si>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</si>
  <si>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</si>
  <si>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</si>
  <si>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</si>
  <si>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</si>
  <si>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</si>
  <si>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</si>
  <si>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</si>
  <si>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</si>
  <si>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</si>
  <si>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</si>
  <si>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</si>
  <si>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</si>
  <si>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</si>
  <si>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</si>
  <si>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</si>
  <si>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</si>
  <si>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</si>
  <si>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</si>
  <si>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</si>
  <si>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</si>
  <si>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</si>
  <si>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</si>
  <si>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</si>
  <si>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</si>
  <si>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</si>
  <si>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</si>
  <si>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</si>
  <si>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</si>
  <si>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</si>
  <si>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</si>
  <si>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</si>
  <si>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</si>
  <si>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</si>
  <si>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</si>
  <si>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</si>
  <si>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</si>
  <si>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</si>
  <si>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</si>
  <si>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</si>
  <si>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</si>
  <si>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</si>
  <si>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</si>
  <si>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</si>
  <si>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</si>
  <si>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</si>
  <si>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</si>
  <si>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</si>
  <si>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</si>
  <si>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</si>
  <si>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</si>
  <si>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</si>
  <si>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</si>
  <si>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</si>
  <si>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</si>
  <si>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</si>
  <si>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</si>
  <si>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</si>
  <si>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</si>
  <si>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</si>
  <si>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</si>
  <si>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</si>
  <si>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</si>
  <si>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</si>
  <si>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</si>
  <si>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</si>
  <si>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</si>
  <si>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</si>
  <si>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</si>
  <si>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</si>
  <si>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</si>
  <si>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</si>
  <si>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</si>
  <si>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</si>
  <si>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</si>
  <si>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</si>
  <si>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</si>
  <si>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</si>
  <si>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</si>
  <si>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</si>
  <si>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</si>
  <si>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</si>
  <si>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</si>
  <si>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</si>
  <si>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</si>
  <si>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</si>
  <si>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</si>
  <si>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</si>
  <si>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</si>
  <si>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</si>
  <si>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</si>
  <si>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</si>
  <si>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</si>
  <si>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</si>
  <si>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</si>
  <si>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</si>
  <si>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</si>
  <si>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</si>
  <si>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</si>
  <si>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</si>
  <si>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</si>
  <si>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</si>
  <si>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</si>
  <si>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</si>
  <si>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</si>
  <si>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</si>
  <si>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</si>
  <si>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</si>
  <si>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</si>
  <si>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</si>
  <si>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</si>
  <si>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</si>
  <si>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</si>
  <si>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</si>
  <si>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</si>
  <si>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</si>
  <si>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</si>
  <si>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</si>
  <si>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</si>
  <si>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</si>
  <si>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</si>
  <si>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</si>
  <si>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</si>
  <si>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</si>
  <si>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</si>
  <si>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</si>
  <si>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</si>
  <si>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</si>
  <si>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</si>
  <si>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</si>
  <si>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</si>
  <si>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</si>
  <si>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</si>
  <si>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</si>
  <si>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</si>
  <si>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</si>
  <si>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</si>
  <si>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</si>
  <si>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</si>
  <si>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</si>
  <si>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</si>
  <si>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</si>
  <si>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</si>
  <si>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</si>
  <si>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</si>
  <si>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</si>
  <si>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</si>
  <si>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</si>
  <si>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</si>
  <si>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</si>
  <si>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</si>
  <si>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</si>
  <si>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</si>
  <si>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</si>
  <si>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</si>
  <si>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</si>
  <si>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</si>
  <si>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</si>
  <si>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</si>
  <si>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</si>
  <si>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</si>
  <si>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</si>
  <si>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</si>
  <si>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</si>
  <si>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</si>
  <si>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</si>
  <si>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</si>
  <si>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</si>
  <si>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</si>
  <si>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</si>
  <si>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</si>
  <si>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</si>
  <si>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</si>
  <si>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</si>
  <si>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</si>
  <si>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</si>
  <si>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</si>
  <si>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</si>
  <si>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</si>
  <si>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</si>
  <si>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</si>
  <si>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</si>
  <si>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</si>
  <si>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</si>
  <si>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</si>
  <si>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</si>
  <si>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</si>
  <si>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</si>
  <si>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</si>
  <si>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</si>
  <si>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</si>
  <si>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</si>
  <si>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</si>
  <si>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</si>
  <si>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</si>
  <si>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</si>
  <si>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</si>
  <si>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</si>
  <si>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</si>
  <si>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</si>
  <si>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</si>
  <si>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</si>
  <si>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</si>
  <si>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</si>
  <si>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</si>
  <si>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</si>
  <si>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</si>
  <si>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</si>
  <si>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</si>
  <si>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</si>
  <si>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</si>
  <si>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</si>
  <si>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</si>
  <si>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</si>
  <si>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</si>
  <si>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</si>
  <si>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</si>
  <si>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</si>
  <si>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</si>
  <si>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</si>
  <si>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</si>
  <si>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</si>
  <si>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</si>
  <si>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</si>
  <si>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</si>
  <si>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</si>
  <si>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</si>
  <si>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</si>
  <si>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</si>
  <si>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</si>
  <si>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</si>
  <si>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</si>
  <si>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</si>
  <si>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</si>
  <si>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</si>
  <si>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</si>
  <si>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</si>
  <si>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</si>
  <si>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</si>
  <si>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</si>
  <si>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</si>
  <si>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</si>
  <si>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</si>
  <si>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</si>
  <si>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</si>
  <si>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</si>
  <si>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</si>
  <si>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</si>
  <si>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</si>
  <si>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</si>
  <si>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</si>
  <si>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</si>
  <si>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</si>
  <si>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</si>
  <si>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</si>
  <si>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</si>
  <si>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</si>
  <si>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</si>
  <si>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</si>
  <si>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</si>
  <si>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</si>
  <si>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</si>
  <si>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</si>
  <si>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</si>
  <si>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</si>
  <si>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</si>
  <si>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</si>
  <si>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</si>
  <si>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</si>
  <si>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</si>
  <si>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</si>
  <si>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</si>
  <si>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</si>
  <si>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</si>
  <si>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</si>
  <si>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</si>
  <si>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</si>
  <si>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</si>
  <si>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</si>
  <si>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</si>
  <si>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</si>
  <si>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</si>
  <si>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</si>
  <si>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</si>
  <si>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</si>
  <si>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</si>
  <si>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</si>
  <si>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</si>
  <si>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</si>
  <si>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</si>
  <si>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</si>
  <si>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</si>
  <si>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</si>
  <si>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</si>
  <si>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</si>
  <si>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</si>
  <si>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</si>
  <si>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</si>
  <si>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</si>
  <si>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</si>
  <si>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</si>
  <si>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</si>
  <si>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</si>
  <si>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</si>
  <si>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</si>
  <si>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</si>
  <si>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</si>
  <si>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</si>
  <si>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</si>
  <si>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</si>
  <si>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</si>
  <si>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</si>
  <si>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</si>
  <si>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</si>
  <si>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</si>
  <si>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</si>
  <si>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</si>
  <si>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</si>
  <si>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</si>
  <si>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</si>
  <si>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</si>
  <si>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</si>
  <si>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</si>
  <si>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</si>
  <si>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</si>
  <si>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</si>
  <si>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</si>
  <si>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</si>
  <si>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</si>
  <si>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</si>
  <si>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</si>
  <si>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</si>
  <si>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</si>
  <si>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</si>
  <si>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</si>
  <si>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</si>
  <si>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</si>
  <si>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</si>
  <si>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</si>
  <si>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</si>
  <si>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</si>
  <si>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</si>
  <si>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</si>
  <si>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</si>
  <si>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</si>
  <si>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</si>
  <si>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</si>
  <si>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</si>
  <si>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</si>
  <si>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</si>
  <si>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</si>
  <si>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</si>
  <si>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</si>
  <si>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</si>
  <si>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</si>
  <si>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</si>
  <si>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</si>
  <si>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</si>
  <si>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</si>
  <si>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</si>
  <si>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</si>
  <si>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</si>
  <si>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</si>
  <si>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</si>
  <si>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</si>
  <si>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</si>
  <si>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</si>
  <si>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</si>
  <si>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</si>
  <si>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</si>
  <si>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</si>
  <si>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</si>
  <si>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</si>
  <si>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</si>
  <si>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</si>
  <si>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</si>
  <si>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</si>
  <si>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</si>
  <si>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</si>
  <si>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</si>
  <si>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</si>
  <si>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</si>
  <si>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</si>
  <si>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</si>
  <si>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</si>
  <si>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</si>
  <si>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</si>
  <si>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</si>
  <si>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</si>
  <si>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</si>
  <si>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</si>
  <si>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</si>
  <si>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</si>
  <si>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</si>
  <si>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</si>
  <si>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</si>
  <si>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</si>
  <si>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</si>
  <si>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</si>
  <si>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</si>
  <si>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</si>
  <si>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</si>
  <si>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</si>
  <si>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</si>
  <si>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</si>
  <si>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</si>
  <si>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</si>
  <si>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</si>
  <si>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</si>
  <si>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</si>
  <si>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</si>
  <si>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</si>
  <si>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</si>
  <si>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</si>
  <si>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</si>
  <si>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</si>
  <si>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</si>
  <si>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</si>
  <si>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</si>
  <si>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</si>
  <si>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</si>
  <si>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</si>
  <si>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</si>
  <si>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</si>
  <si>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</si>
  <si>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</si>
  <si>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</si>
  <si>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</si>
  <si>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</si>
  <si>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</si>
  <si>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</si>
  <si>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</si>
  <si>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</si>
  <si>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</si>
  <si>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</si>
  <si>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</si>
  <si>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</si>
  <si>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</si>
  <si>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</si>
  <si>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</si>
  <si>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</si>
  <si>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</si>
  <si>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</si>
  <si>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</si>
  <si>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</si>
  <si>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</si>
  <si>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</si>
  <si>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</si>
  <si>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</si>
  <si>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</si>
  <si>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</si>
  <si>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</si>
  <si>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</si>
  <si>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</si>
  <si>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</si>
  <si>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</si>
  <si>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</si>
  <si>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</si>
  <si>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</si>
  <si>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</si>
  <si>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</si>
  <si>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</si>
  <si>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</si>
  <si>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</si>
  <si>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</si>
  <si>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</si>
  <si>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</si>
  <si>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</si>
  <si>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</si>
  <si>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</si>
  <si>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</si>
  <si>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</si>
  <si>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</si>
  <si>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</si>
  <si>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</si>
  <si>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</si>
  <si>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</si>
  <si>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</si>
  <si>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</si>
  <si>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</si>
  <si>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</si>
  <si>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</si>
  <si>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</si>
  <si>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</si>
  <si>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</si>
  <si>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</si>
  <si>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</si>
  <si>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</si>
  <si>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</si>
  <si>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</si>
  <si>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</si>
  <si>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</si>
  <si>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</si>
  <si>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</si>
  <si>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</si>
  <si>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</si>
  <si>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</si>
  <si>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</si>
  <si>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</si>
  <si>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</si>
  <si>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</si>
  <si>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</si>
  <si>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</si>
  <si>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</si>
  <si>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</si>
  <si>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</si>
  <si>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</si>
  <si>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</si>
  <si>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</si>
  <si>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</si>
  <si>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</si>
  <si>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</si>
  <si>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</si>
  <si>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</si>
  <si>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</si>
  <si>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</si>
  <si>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</si>
  <si>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</si>
  <si>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</si>
  <si>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</si>
  <si>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</si>
  <si>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</si>
  <si>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</si>
  <si>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</si>
  <si>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</si>
  <si>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</si>
  <si>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</si>
  <si>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</si>
  <si>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</si>
  <si>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</si>
  <si>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</si>
  <si>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</si>
  <si>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</si>
  <si>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</si>
  <si>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</si>
  <si>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</si>
  <si>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</si>
  <si>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</si>
  <si>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</si>
  <si>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</si>
  <si>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</si>
  <si>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</si>
  <si>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</si>
  <si>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</si>
  <si>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</si>
  <si>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</si>
  <si>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</si>
  <si>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</si>
  <si>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</si>
  <si>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</si>
  <si>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</si>
  <si>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</si>
  <si>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</si>
  <si>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</si>
  <si>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</si>
  <si>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</si>
  <si>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</si>
  <si>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</si>
  <si>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</si>
  <si>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</si>
  <si>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</si>
  <si>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</si>
  <si>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</si>
  <si>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</si>
  <si>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</si>
  <si>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</si>
  <si>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</si>
  <si>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</si>
  <si>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</si>
  <si>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</si>
  <si>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</si>
  <si>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</si>
  <si>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</si>
  <si>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</si>
  <si>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</si>
  <si>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</si>
  <si>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</si>
  <si>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</si>
  <si>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</si>
  <si>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</si>
  <si>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</si>
  <si>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</si>
  <si>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</si>
  <si>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</si>
  <si>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</si>
  <si>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</si>
  <si>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</si>
  <si>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</si>
  <si>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</si>
  <si>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</si>
  <si>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</si>
  <si>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</si>
  <si>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</si>
  <si>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</si>
  <si>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</si>
  <si>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</si>
  <si>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</si>
  <si>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</si>
  <si>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</si>
  <si>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</si>
  <si>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</si>
  <si>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</si>
  <si>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</si>
  <si>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</si>
  <si>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</si>
  <si>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</si>
  <si>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</si>
  <si>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</si>
  <si>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</si>
  <si>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</si>
  <si>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</si>
  <si>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</si>
  <si>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</si>
  <si>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</si>
  <si>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</si>
  <si>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</si>
  <si>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</si>
  <si>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</si>
  <si>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</si>
  <si>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</si>
  <si>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</si>
  <si>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</si>
  <si>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</si>
  <si>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</si>
  <si>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</si>
  <si>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</si>
  <si>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</si>
  <si>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</si>
  <si>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</si>
  <si>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</si>
  <si>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</si>
  <si>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</si>
  <si>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</si>
  <si>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</si>
  <si>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</si>
  <si>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</si>
  <si>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</si>
  <si>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</si>
  <si>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</si>
  <si>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</si>
  <si>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</si>
  <si>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</si>
  <si>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</si>
  <si>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</si>
  <si>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</si>
  <si>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</si>
  <si>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</si>
  <si>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</si>
  <si>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</si>
  <si>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</si>
  <si>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</si>
  <si>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</si>
  <si>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</si>
  <si>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</si>
  <si>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</si>
  <si>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</si>
  <si>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</si>
  <si>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</si>
  <si>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</si>
  <si>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</si>
  <si>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</si>
  <si>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</si>
  <si>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</si>
  <si>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</si>
  <si>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</si>
  <si>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</si>
  <si>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</si>
  <si>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</si>
  <si>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</si>
  <si>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</si>
  <si>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</si>
  <si>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</si>
  <si>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</si>
  <si>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</si>
  <si>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</si>
  <si>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</si>
  <si>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</si>
  <si>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</si>
  <si>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</si>
  <si>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</si>
  <si>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</si>
  <si>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</si>
  <si>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</si>
  <si>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</si>
  <si>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</si>
  <si>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</si>
  <si>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</si>
  <si>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</si>
  <si>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</si>
  <si>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</si>
  <si>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</si>
  <si>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</si>
  <si>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</si>
  <si>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</si>
  <si>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</si>
  <si>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</si>
  <si>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</si>
  <si>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</si>
  <si>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</si>
  <si>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</si>
  <si>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</si>
  <si>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</si>
  <si>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</si>
  <si>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</si>
  <si>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</si>
  <si>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</si>
  <si>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</si>
  <si>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</si>
  <si>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</si>
  <si>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</si>
  <si>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</si>
  <si>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</si>
  <si>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</si>
  <si>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</si>
  <si>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</si>
  <si>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</si>
  <si>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</si>
  <si>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</si>
  <si>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</si>
  <si>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</si>
  <si>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</si>
  <si>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</si>
  <si>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</si>
  <si>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</si>
  <si>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</si>
  <si>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</si>
  <si>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</si>
  <si>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</si>
  <si>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</si>
  <si>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</si>
  <si>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</si>
  <si>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</si>
  <si>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</si>
  <si>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</si>
  <si>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</si>
  <si>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</si>
  <si>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</si>
  <si>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</si>
  <si>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</si>
  <si>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</si>
  <si>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</si>
  <si>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</si>
  <si>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</si>
  <si>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</si>
  <si>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</si>
  <si>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</si>
  <si>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</si>
  <si>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</si>
  <si>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</si>
  <si>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</si>
  <si>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</si>
  <si>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</si>
  <si>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</si>
  <si>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</si>
  <si>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</si>
  <si>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</si>
  <si>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</si>
  <si>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</si>
  <si>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</si>
  <si>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</si>
  <si>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</si>
  <si>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</si>
  <si>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</si>
  <si>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</si>
  <si>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</si>
  <si>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</si>
  <si>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</si>
  <si>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</si>
  <si>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</si>
  <si>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</si>
  <si>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</si>
  <si>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</si>
  <si>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</si>
  <si>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</si>
  <si>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</si>
  <si>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</si>
  <si>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</si>
  <si>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</si>
  <si>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</si>
  <si>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</si>
  <si>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</si>
  <si>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</si>
  <si>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</si>
  <si>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</si>
  <si>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</si>
  <si>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</si>
  <si>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</si>
  <si>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</si>
  <si>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</si>
  <si>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</si>
  <si>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</si>
  <si>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</si>
  <si>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</si>
  <si>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</si>
  <si>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</si>
  <si>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</si>
  <si>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</si>
  <si>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</si>
  <si>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</si>
  <si>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</si>
  <si>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</si>
  <si>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</si>
  <si>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</si>
  <si>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</si>
  <si>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</si>
  <si>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</si>
  <si>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</si>
  <si>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</si>
  <si>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</si>
  <si>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</si>
  <si>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</si>
  <si>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</si>
  <si>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</si>
  <si>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</si>
  <si>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</si>
  <si>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</si>
  <si>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</si>
  <si>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</si>
  <si>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</si>
  <si>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</si>
  <si>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</si>
  <si>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</si>
  <si>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</si>
  <si>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</si>
  <si>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</si>
  <si>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</si>
  <si>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</si>
  <si>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</si>
  <si>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</si>
  <si>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</si>
  <si>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</si>
  <si>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</si>
  <si>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</si>
  <si>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</si>
  <si>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</si>
  <si>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</si>
  <si>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</si>
  <si>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</si>
  <si>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</si>
  <si>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</si>
  <si>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</si>
  <si>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</si>
  <si>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</si>
  <si>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</si>
  <si>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</si>
  <si>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</si>
  <si>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</si>
  <si>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</si>
  <si>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</si>
  <si>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</si>
  <si>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</si>
  <si>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</si>
  <si>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</si>
  <si>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</si>
  <si>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</si>
  <si>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</si>
  <si>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</si>
  <si>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</si>
  <si>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</si>
  <si>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</si>
  <si>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</si>
  <si>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</si>
  <si>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</si>
  <si>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</si>
  <si>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</si>
  <si>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</si>
  <si>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</si>
  <si>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</si>
  <si>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</si>
  <si>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</si>
  <si>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</si>
  <si>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</si>
  <si>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</si>
  <si>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</si>
  <si>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</si>
  <si>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</si>
  <si>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</si>
  <si>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</si>
  <si>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</si>
  <si>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</si>
  <si>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</si>
  <si>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</si>
  <si>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</si>
  <si>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</si>
  <si>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</si>
  <si>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</si>
  <si>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</si>
  <si>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</si>
  <si>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</si>
  <si>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</si>
  <si>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</si>
  <si>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</si>
  <si>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</si>
  <si>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</si>
  <si>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</si>
  <si>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</si>
  <si>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</si>
  <si>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</si>
  <si>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</si>
  <si>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</si>
  <si>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</si>
  <si>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</si>
  <si>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</si>
  <si>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</si>
  <si>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</si>
  <si>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</si>
  <si>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</si>
  <si>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</si>
  <si>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</si>
  <si>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</si>
  <si>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</si>
  <si>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</si>
  <si>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</si>
  <si>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</si>
  <si>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</si>
  <si>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</si>
  <si>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</si>
  <si>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</si>
  <si>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</si>
  <si>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</si>
  <si>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</si>
  <si>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</si>
  <si>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</si>
  <si>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</si>
  <si>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</si>
  <si>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</si>
  <si>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</si>
  <si>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</si>
  <si>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</si>
  <si>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</si>
  <si>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</si>
  <si>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</si>
  <si>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</si>
  <si>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</si>
  <si>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</si>
  <si>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</si>
  <si>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</si>
  <si>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</si>
  <si>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</si>
  <si>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</si>
  <si>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</si>
  <si>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</si>
  <si>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</si>
  <si>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</si>
  <si>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</si>
  <si>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</si>
  <si>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</si>
  <si>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</si>
  <si>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</si>
  <si>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</si>
  <si>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</si>
  <si>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</si>
  <si>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</si>
  <si>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</si>
  <si>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</si>
  <si>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</si>
  <si>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</si>
  <si>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</si>
  <si>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</si>
  <si>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</si>
  <si>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</si>
  <si>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</si>
  <si>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</si>
  <si>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</si>
  <si>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</si>
  <si>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</si>
  <si>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</si>
  <si>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</si>
  <si>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</si>
  <si>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</si>
  <si>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</si>
  <si>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</si>
  <si>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</si>
  <si>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</si>
  <si>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</si>
  <si>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</si>
  <si>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</si>
  <si>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</si>
  <si>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</si>
  <si>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</si>
  <si>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</si>
  <si>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</si>
  <si>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</si>
  <si>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</si>
  <si>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</si>
  <si>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</si>
  <si>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</si>
  <si>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</si>
  <si>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</si>
  <si>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</si>
  <si>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</si>
  <si>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</si>
  <si>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</si>
  <si>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</si>
  <si>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</si>
  <si>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</si>
  <si>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</si>
  <si>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</si>
  <si>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</si>
  <si>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</si>
  <si>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</si>
  <si>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</si>
  <si>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</si>
  <si>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</si>
  <si>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</si>
  <si>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</si>
  <si>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</si>
  <si>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</si>
  <si>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</si>
  <si>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</si>
  <si>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</si>
  <si>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</si>
  <si>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</si>
  <si>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</si>
  <si>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</si>
  <si>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</si>
  <si>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</si>
  <si>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</si>
  <si>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</si>
  <si>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</si>
  <si>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</si>
  <si>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</si>
  <si>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</si>
  <si>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</si>
  <si>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</si>
  <si>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</si>
  <si>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</si>
  <si>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</si>
  <si>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</si>
  <si>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</si>
  <si>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</si>
  <si>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</si>
  <si>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</si>
  <si>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</si>
  <si>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</si>
  <si>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</si>
  <si>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</si>
  <si>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</si>
  <si>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</si>
  <si>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</si>
  <si>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</si>
  <si>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</si>
  <si>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</si>
  <si>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</si>
  <si>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</si>
  <si>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</si>
  <si>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</si>
  <si>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</si>
  <si>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</si>
  <si>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</si>
  <si>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</si>
  <si>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</si>
  <si>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</si>
  <si>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</si>
  <si>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</si>
  <si>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</si>
  <si>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</si>
  <si>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</si>
  <si>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</si>
  <si>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</si>
  <si>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</si>
  <si>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</si>
  <si>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</si>
  <si>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</si>
  <si>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</si>
  <si>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</si>
  <si>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</si>
  <si>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</si>
  <si>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</si>
  <si>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</si>
  <si>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</si>
  <si>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</si>
  <si>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</si>
  <si>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</si>
  <si>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</si>
  <si>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</si>
  <si>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</si>
  <si>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</si>
  <si>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</si>
  <si>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</si>
  <si>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</si>
  <si>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</si>
  <si>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</si>
  <si>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</si>
  <si>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</si>
  <si>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</si>
  <si>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</si>
  <si>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</si>
  <si>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</si>
  <si>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</si>
  <si>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</si>
  <si>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</si>
  <si>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</si>
  <si>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</si>
  <si>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</si>
  <si>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</si>
  <si>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</si>
  <si>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</si>
  <si>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</si>
  <si>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</si>
  <si>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</si>
  <si>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</si>
  <si>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</si>
  <si>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</si>
  <si>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</si>
  <si>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</si>
  <si>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</si>
  <si>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</si>
  <si>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</si>
  <si>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</si>
  <si>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</si>
  <si>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</si>
  <si>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</si>
  <si>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</si>
  <si>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</si>
  <si>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</si>
  <si>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</si>
  <si>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</si>
  <si>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</si>
  <si>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</si>
  <si>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</si>
  <si>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</si>
  <si>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</si>
  <si>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</si>
  <si>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</si>
  <si>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</si>
  <si>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</si>
  <si>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</si>
  <si>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</si>
  <si>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</si>
  <si>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</si>
  <si>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</si>
  <si>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</si>
  <si>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</si>
  <si>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</si>
  <si>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</si>
  <si>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</si>
  <si>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</si>
  <si>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</si>
  <si>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</si>
  <si>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</si>
  <si>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</si>
  <si>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</si>
  <si>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</si>
  <si>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</si>
  <si>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</si>
  <si>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</si>
  <si>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</si>
  <si>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</si>
  <si>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</si>
  <si>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</si>
  <si>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</si>
  <si>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</si>
  <si>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</si>
  <si>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</si>
  <si>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</si>
  <si>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</si>
  <si>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</si>
  <si>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</si>
  <si>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</si>
  <si>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</si>
  <si>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</si>
  <si>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</si>
  <si>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</si>
  <si>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</si>
  <si>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</si>
  <si>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</si>
  <si>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</si>
  <si>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</si>
  <si>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</si>
  <si>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</si>
  <si>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</si>
  <si>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</si>
  <si>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</si>
  <si>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</si>
  <si>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</si>
  <si>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</si>
  <si>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</si>
  <si>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</si>
  <si>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</si>
  <si>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</si>
  <si>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</si>
  <si>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</si>
  <si>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</si>
  <si>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</si>
  <si>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</si>
  <si>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</si>
  <si>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</si>
  <si>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</si>
  <si>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</si>
  <si>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</si>
  <si>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</si>
  <si>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</si>
  <si>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</si>
  <si>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</si>
  <si>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</si>
  <si>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</si>
  <si>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</si>
  <si>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</si>
  <si>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</si>
  <si>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</si>
  <si>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</si>
  <si>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</si>
  <si>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</si>
  <si>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</si>
  <si>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</si>
  <si>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</si>
  <si>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</si>
  <si>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</si>
  <si>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</si>
  <si>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</si>
  <si>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</si>
  <si>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</si>
  <si>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</si>
  <si>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</si>
  <si>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</si>
  <si>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</si>
  <si>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</si>
  <si>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</si>
  <si>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</si>
  <si>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</si>
  <si>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</si>
  <si>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</si>
  <si>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</si>
  <si>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</si>
  <si>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</si>
  <si>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</si>
  <si>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</si>
  <si>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</si>
  <si>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</si>
  <si>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</si>
  <si>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</si>
  <si>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</si>
  <si>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</si>
  <si>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</si>
  <si>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</si>
  <si>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</si>
  <si>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</si>
  <si>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</si>
  <si>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</si>
  <si>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</si>
  <si>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</si>
  <si>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</si>
  <si>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</si>
  <si>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</si>
  <si>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</si>
  <si>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</si>
  <si>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</si>
  <si>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</si>
  <si>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</si>
  <si>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</si>
  <si>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</si>
  <si>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</si>
  <si>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</si>
  <si>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</si>
  <si>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</si>
  <si>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</si>
  <si>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</si>
  <si>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</si>
  <si>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</si>
  <si>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</si>
  <si>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</si>
  <si>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</si>
  <si>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</si>
  <si>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</si>
  <si>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</si>
  <si>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</si>
  <si>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</si>
  <si>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</si>
  <si>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</si>
  <si>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</si>
  <si>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</si>
  <si>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</si>
  <si>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</si>
  <si>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</si>
  <si>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</si>
  <si>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</si>
  <si>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</si>
  <si>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</si>
  <si>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</si>
  <si>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</si>
  <si>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</si>
  <si>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</si>
  <si>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</si>
  <si>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</si>
  <si>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</si>
  <si>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</si>
  <si>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</si>
  <si>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</si>
  <si>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</si>
  <si>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</si>
  <si>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</si>
  <si>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</si>
  <si>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</si>
  <si>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</si>
  <si>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</si>
  <si>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</si>
  <si>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</si>
  <si>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</si>
  <si>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</si>
  <si>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</si>
  <si>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</si>
  <si>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</si>
  <si>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</si>
  <si>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</si>
  <si>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</si>
  <si>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</si>
  <si>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</si>
  <si>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</si>
  <si>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</si>
  <si>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</si>
  <si>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</si>
  <si>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</si>
  <si>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</si>
  <si>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</si>
  <si>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</si>
  <si>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</si>
  <si>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</si>
  <si>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</si>
  <si>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</si>
  <si>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</si>
  <si>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</si>
  <si>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</si>
  <si>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</si>
  <si>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</si>
  <si>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</si>
  <si>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</si>
  <si>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</si>
  <si>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</si>
  <si>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</si>
  <si>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</si>
  <si>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</si>
  <si>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</si>
  <si>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</si>
  <si>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</si>
  <si>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</si>
  <si>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</si>
  <si>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</si>
  <si>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</si>
  <si>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</si>
  <si>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</si>
  <si>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</si>
  <si>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</si>
  <si>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</si>
  <si>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</si>
  <si>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</si>
  <si>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</si>
  <si>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</si>
  <si>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</si>
  <si>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</si>
  <si>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</si>
  <si>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</si>
  <si>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</si>
  <si>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</si>
  <si>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</si>
  <si>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</si>
  <si>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</si>
  <si>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</si>
  <si>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</si>
  <si>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</si>
  <si>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</si>
  <si>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</si>
  <si>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</si>
  <si>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</si>
  <si>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</si>
  <si>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</si>
  <si>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</si>
  <si>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</si>
  <si>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</si>
  <si>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</si>
  <si>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</si>
  <si>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</si>
  <si>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</si>
  <si>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</si>
  <si>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</si>
  <si>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</si>
  <si>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</si>
  <si>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</si>
  <si>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</si>
  <si>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</si>
  <si>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</si>
  <si>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</si>
  <si>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</si>
  <si>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</si>
  <si>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</si>
  <si>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</si>
  <si>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</si>
  <si>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</si>
  <si>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</si>
  <si>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</si>
  <si>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</si>
  <si>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</si>
  <si>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</si>
  <si>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</si>
  <si>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</si>
  <si>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</si>
  <si>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</si>
  <si>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</si>
  <si>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</si>
  <si>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</si>
  <si>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</si>
  <si>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</si>
  <si>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</si>
  <si>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</si>
  <si>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</si>
  <si>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</si>
  <si>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</si>
  <si>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</si>
  <si>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</si>
  <si>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</si>
  <si>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</si>
  <si>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</si>
  <si>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</si>
  <si>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</si>
  <si>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</si>
  <si>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</si>
  <si>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</si>
  <si>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</si>
  <si>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</si>
  <si>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</si>
  <si>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</si>
  <si>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</si>
  <si>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</si>
  <si>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</si>
  <si>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</si>
  <si>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</si>
  <si>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</si>
  <si>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</si>
  <si>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</si>
  <si>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</si>
  <si>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</si>
  <si>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</si>
  <si>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</si>
  <si>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</si>
  <si>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</si>
  <si>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</si>
  <si>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</si>
  <si>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</si>
  <si>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</si>
  <si>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</si>
  <si>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</si>
  <si>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</si>
  <si>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</si>
  <si>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</si>
  <si>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</si>
  <si>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</si>
  <si>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</si>
  <si>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</si>
  <si>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</si>
  <si>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</si>
  <si>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</si>
  <si>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</si>
  <si>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</si>
  <si>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</si>
  <si>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</si>
  <si>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</si>
  <si>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</si>
  <si>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</si>
  <si>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</si>
  <si>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</si>
  <si>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</si>
  <si>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</si>
  <si>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</si>
  <si>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</si>
  <si>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</si>
  <si>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</si>
  <si>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</si>
  <si>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</si>
  <si>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</si>
  <si>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</si>
  <si>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</si>
  <si>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</si>
  <si>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</si>
  <si>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</si>
  <si>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</si>
  <si>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</si>
  <si>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</si>
  <si>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</si>
  <si>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</si>
  <si>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</si>
  <si>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</si>
  <si>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</si>
  <si>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</si>
  <si>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</si>
  <si>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</si>
  <si>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</si>
  <si>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</si>
  <si>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</si>
  <si>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</si>
  <si>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</si>
  <si>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</si>
  <si>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</si>
  <si>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</si>
  <si>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</si>
  <si>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</si>
  <si>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</si>
  <si>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</si>
  <si>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</si>
  <si>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</si>
  <si>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</si>
  <si>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</si>
  <si>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</si>
  <si>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</si>
  <si>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</si>
  <si>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</si>
  <si>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</si>
  <si>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</si>
  <si>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</si>
  <si>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</si>
  <si>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</si>
  <si>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</si>
  <si>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</si>
  <si>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</si>
  <si>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</si>
  <si>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</si>
  <si>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</si>
  <si>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</si>
  <si>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</si>
  <si>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</si>
  <si>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</si>
  <si>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</si>
  <si>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</si>
  <si>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</si>
  <si>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</si>
  <si>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</si>
  <si>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</si>
  <si>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</si>
  <si>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</si>
  <si>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</si>
  <si>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</si>
  <si>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</si>
  <si>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</si>
  <si>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</si>
  <si>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</si>
  <si>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</si>
  <si>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</si>
  <si>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</si>
  <si>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</si>
  <si>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</si>
  <si>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</si>
  <si>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</si>
  <si>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</si>
  <si>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</si>
  <si>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</si>
  <si>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</si>
  <si>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</si>
  <si>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</si>
  <si>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</si>
  <si>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</si>
  <si>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</si>
  <si>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</si>
  <si>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</si>
  <si>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</si>
  <si>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</si>
  <si>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</si>
  <si>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</si>
  <si>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</si>
  <si>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</si>
  <si>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</si>
  <si>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</si>
  <si>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</si>
  <si>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</si>
  <si>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</si>
  <si>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</si>
  <si>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</si>
  <si>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</si>
  <si>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</si>
  <si>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</si>
  <si>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</si>
  <si>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</si>
  <si>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</si>
  <si>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</si>
  <si>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</si>
  <si>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</si>
  <si>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</si>
  <si>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</si>
  <si>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</si>
  <si>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</si>
  <si>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</si>
  <si>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</si>
  <si>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</si>
  <si>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</si>
  <si>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</si>
  <si>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</si>
  <si>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</si>
  <si>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</si>
  <si>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</si>
  <si>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</si>
  <si>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</si>
  <si>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</si>
  <si>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</si>
  <si>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</si>
  <si>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</si>
  <si>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</si>
  <si>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</si>
  <si>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</si>
  <si>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</si>
  <si>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</si>
  <si>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</si>
  <si>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</si>
  <si>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</si>
  <si>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</si>
  <si>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</si>
  <si>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</si>
  <si>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</si>
  <si>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</si>
  <si>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</si>
  <si>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</si>
  <si>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</si>
  <si>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</si>
  <si>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</si>
  <si>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</si>
  <si>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</si>
  <si>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</si>
  <si>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</si>
  <si>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</si>
  <si>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</si>
  <si>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</si>
  <si>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</si>
  <si>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</si>
  <si>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</si>
  <si>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</si>
  <si>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</si>
  <si>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</si>
  <si>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</si>
  <si>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</si>
  <si>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</si>
  <si>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</si>
  <si>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</si>
  <si>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</si>
  <si>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</si>
  <si>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</si>
  <si>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</si>
  <si>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</si>
  <si>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</si>
  <si>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</si>
  <si>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</si>
  <si>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</si>
  <si>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</si>
  <si>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</si>
  <si>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</si>
  <si>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</si>
  <si>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</si>
  <si>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</si>
  <si>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</si>
  <si>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</si>
  <si>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</si>
  <si>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</si>
  <si>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</si>
  <si>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</si>
  <si>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</si>
  <si>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</si>
  <si>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</si>
  <si>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</si>
  <si>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</si>
  <si>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</si>
  <si>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</si>
  <si>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</si>
  <si>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</si>
  <si>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</si>
  <si>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</si>
  <si>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</si>
  <si>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</si>
  <si>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</si>
  <si>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</si>
  <si>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</si>
  <si>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</si>
  <si>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</si>
  <si>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</si>
  <si>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</si>
  <si>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</si>
  <si>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</si>
  <si>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</si>
  <si>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</si>
  <si>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</si>
  <si>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</si>
  <si>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</si>
  <si>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</si>
  <si>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</si>
  <si>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</si>
  <si>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</si>
  <si>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</si>
  <si>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</si>
  <si>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</si>
  <si>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</si>
  <si>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</si>
  <si>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</si>
  <si>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</si>
  <si>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</si>
  <si>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</si>
  <si>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</si>
  <si>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</si>
  <si>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</si>
  <si>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</si>
  <si>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</si>
  <si>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</si>
  <si>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</si>
  <si>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</si>
  <si>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</si>
  <si>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</si>
  <si>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</si>
  <si>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</si>
  <si>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</si>
  <si>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</si>
  <si>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</si>
  <si>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</si>
  <si>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</si>
  <si>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</si>
  <si>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</si>
  <si>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</si>
  <si>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</si>
  <si>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</si>
  <si>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</si>
  <si>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</si>
  <si>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</si>
  <si>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</si>
  <si>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</si>
  <si>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</si>
  <si>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</si>
  <si>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</si>
  <si>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</si>
  <si>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</si>
  <si>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</si>
  <si>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</si>
  <si>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</si>
  <si>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</si>
  <si>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</si>
  <si>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</si>
  <si>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</si>
  <si>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</si>
  <si>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</si>
  <si>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</si>
  <si>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</si>
  <si>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</si>
  <si>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</si>
  <si>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</si>
  <si>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</si>
  <si>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</si>
  <si>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</si>
  <si>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</si>
  <si>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</si>
  <si>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</si>
  <si>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</si>
  <si>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</si>
  <si>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</si>
  <si>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</si>
  <si>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</si>
  <si>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</si>
  <si>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</si>
  <si>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</si>
  <si>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</si>
  <si>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</si>
  <si>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</si>
  <si>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</si>
  <si>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</si>
  <si>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</si>
  <si>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</si>
  <si>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</si>
  <si>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</si>
  <si>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</si>
  <si>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</si>
  <si>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</si>
  <si>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</si>
  <si>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</si>
  <si>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</si>
  <si>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</si>
  <si>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</si>
  <si>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</si>
  <si>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</si>
  <si>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</si>
  <si>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</si>
  <si>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</si>
  <si>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</si>
  <si>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</si>
  <si>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</si>
  <si>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</si>
  <si>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</si>
  <si>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</si>
  <si>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</si>
  <si>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</si>
  <si>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</si>
  <si>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</si>
  <si>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</si>
  <si>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</si>
  <si>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</si>
  <si>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</si>
  <si>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</si>
  <si>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</si>
  <si>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</si>
  <si>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</si>
  <si>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</si>
  <si>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</si>
  <si>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</si>
  <si>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</si>
  <si>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</si>
  <si>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</si>
  <si>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</si>
  <si>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</si>
  <si>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</si>
  <si>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</si>
  <si>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</si>
  <si>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</si>
  <si>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</si>
  <si>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</si>
  <si>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</si>
  <si>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</si>
  <si>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</si>
  <si>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</si>
  <si>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</si>
  <si>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</si>
  <si>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</si>
  <si>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</si>
  <si>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</si>
  <si>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</si>
  <si>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</si>
  <si>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</si>
  <si>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</si>
  <si>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</si>
  <si>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</si>
  <si>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</si>
  <si>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</si>
  <si>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</si>
  <si>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</si>
  <si>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</si>
  <si>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</si>
  <si>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</si>
  <si>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</si>
  <si>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</si>
  <si>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</si>
  <si>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</si>
  <si>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</si>
  <si>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</si>
  <si>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</si>
  <si>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</si>
  <si>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</si>
  <si>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</si>
  <si>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</si>
  <si>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</si>
  <si>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</si>
  <si>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</si>
  <si>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</si>
  <si>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</si>
  <si>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</si>
  <si>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</si>
  <si>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</si>
  <si>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</si>
  <si>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</si>
  <si>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</si>
  <si>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</si>
  <si>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</si>
  <si>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</si>
  <si>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</si>
  <si>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</si>
  <si>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</si>
  <si>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</si>
  <si>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</si>
  <si>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</si>
  <si>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</si>
  <si>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</si>
  <si>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</si>
  <si>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</si>
  <si>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</si>
  <si>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</si>
  <si>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</si>
  <si>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</si>
  <si>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</si>
  <si>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</si>
  <si>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</si>
  <si>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</si>
  <si>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</si>
  <si>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</si>
  <si>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</si>
  <si>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</si>
  <si>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</si>
  <si>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</si>
  <si>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</si>
  <si>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</si>
  <si>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</si>
  <si>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</si>
  <si>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</si>
  <si>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</si>
  <si>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</si>
  <si>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</si>
  <si>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</si>
  <si>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</si>
  <si>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</si>
  <si>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</si>
  <si>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</si>
  <si>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</si>
  <si>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</si>
  <si>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</si>
  <si>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</si>
  <si>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</si>
  <si>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</si>
  <si>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</si>
  <si>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</si>
  <si>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</si>
  <si>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</si>
  <si>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</si>
  <si>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</si>
  <si>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</si>
  <si>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</si>
  <si>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</si>
  <si>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</si>
  <si>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</si>
  <si>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</si>
  <si>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</si>
  <si>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</si>
  <si>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</si>
  <si>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</si>
  <si>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</si>
  <si>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</si>
  <si>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</si>
  <si>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</si>
  <si>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</si>
  <si>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</si>
  <si>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</si>
  <si>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</si>
  <si>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</si>
  <si>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</si>
  <si>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</si>
  <si>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</si>
  <si>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</si>
  <si>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</si>
  <si>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</si>
  <si>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</si>
  <si>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</si>
  <si>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</si>
  <si>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</si>
  <si>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</si>
  <si>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</si>
  <si>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</si>
  <si>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</si>
  <si>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</si>
  <si>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</si>
  <si>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</si>
  <si>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</si>
  <si>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</si>
  <si>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</si>
  <si>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</si>
  <si>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</si>
  <si>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</si>
  <si>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</si>
  <si>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</si>
  <si>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</si>
  <si>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</si>
  <si>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</si>
  <si>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</si>
  <si>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</si>
  <si>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</si>
  <si>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</si>
  <si>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</si>
  <si>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</si>
  <si>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</si>
  <si>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</si>
  <si>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</si>
  <si>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</si>
  <si>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</si>
  <si>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</si>
  <si>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</si>
  <si>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</si>
  <si>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</si>
  <si>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</si>
  <si>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</si>
  <si>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</si>
  <si>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</si>
  <si>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</si>
  <si>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</si>
  <si>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</si>
  <si>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</si>
  <si>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</si>
  <si>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</si>
  <si>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</si>
  <si>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</si>
  <si>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</si>
  <si>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</si>
  <si>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</si>
  <si>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</si>
  <si>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</si>
  <si>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</si>
  <si>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</si>
  <si>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</si>
  <si>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</si>
  <si>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</si>
  <si>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</si>
  <si>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</si>
  <si>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</si>
  <si>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</si>
  <si>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</si>
  <si>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</si>
  <si>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</si>
  <si>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</si>
  <si>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</si>
  <si>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</si>
  <si>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</si>
  <si>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</si>
  <si>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</si>
  <si>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</si>
  <si>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</si>
  <si>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</si>
  <si>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</si>
  <si>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</si>
  <si>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</si>
  <si>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</si>
  <si>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</si>
  <si>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</si>
  <si>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</si>
  <si>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</si>
  <si>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</si>
  <si>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</si>
  <si>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</si>
  <si>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</si>
  <si>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</si>
  <si>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</si>
  <si>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</si>
  <si>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</si>
  <si>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</si>
  <si>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</si>
  <si>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</si>
  <si>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</si>
  <si>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</si>
  <si>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</si>
  <si>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</si>
  <si>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</si>
  <si>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</si>
  <si>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</si>
  <si>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</si>
  <si>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</si>
  <si>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</si>
  <si>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</si>
  <si>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</si>
  <si>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</si>
  <si>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</si>
  <si>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</si>
  <si>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</si>
  <si>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</si>
  <si>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</si>
  <si>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</si>
  <si>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</si>
  <si>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</si>
  <si>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</si>
  <si>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</si>
  <si>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</si>
  <si>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</si>
  <si>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</si>
  <si>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</si>
  <si>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</si>
  <si>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</si>
  <si>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</si>
  <si>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</si>
  <si>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</si>
  <si>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</si>
  <si>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</si>
  <si>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</si>
  <si>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</si>
  <si>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</si>
  <si>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</si>
  <si>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</si>
  <si>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</si>
  <si>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</si>
  <si>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</si>
  <si>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</si>
  <si>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</si>
  <si>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</si>
  <si>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</si>
  <si>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</si>
  <si>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</si>
  <si>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</si>
  <si>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</si>
  <si>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</si>
  <si>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</si>
  <si>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</si>
  <si>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</si>
  <si>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</si>
  <si>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</si>
  <si>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</si>
  <si>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</si>
  <si>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</si>
  <si>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</si>
  <si>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</si>
  <si>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</si>
  <si>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</si>
  <si>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</si>
  <si>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</si>
  <si>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</si>
  <si>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</si>
  <si>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</si>
  <si>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</si>
  <si>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</si>
  <si>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</si>
  <si>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</si>
  <si>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</si>
  <si>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</si>
  <si>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</si>
  <si>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</si>
  <si>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</si>
  <si>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</si>
  <si>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</si>
  <si>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</si>
  <si>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</si>
  <si>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</si>
  <si>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</si>
  <si>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</si>
  <si>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</si>
  <si>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</si>
  <si>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</si>
  <si>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</si>
  <si>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</si>
  <si>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</si>
  <si>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</si>
  <si>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</si>
  <si>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</si>
  <si>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</si>
  <si>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</si>
  <si>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</si>
  <si>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</si>
  <si>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</si>
  <si>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</si>
  <si>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</si>
  <si>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</si>
  <si>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</si>
  <si>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</si>
  <si>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</si>
  <si>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</si>
  <si>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</si>
  <si>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</si>
  <si>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</si>
  <si>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</si>
  <si>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</si>
  <si>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</si>
  <si>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</si>
  <si>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</si>
  <si>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</si>
  <si>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</si>
  <si>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</si>
  <si>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</si>
  <si>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</si>
  <si>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</si>
  <si>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</si>
  <si>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</si>
  <si>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</si>
  <si>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</si>
  <si>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</si>
  <si>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</si>
  <si>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</si>
  <si>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</si>
  <si>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</si>
  <si>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</si>
  <si>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</si>
  <si>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</si>
  <si>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</si>
  <si>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</si>
  <si>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</si>
  <si>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</si>
  <si>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</si>
  <si>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</si>
  <si>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</si>
  <si>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</si>
  <si>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</si>
  <si>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</si>
  <si>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</si>
  <si>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</si>
  <si>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</si>
  <si>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</si>
  <si>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</si>
  <si>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</si>
  <si>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</si>
  <si>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</si>
  <si>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</si>
  <si>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</si>
  <si>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</si>
  <si>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</si>
  <si>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</si>
  <si>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</si>
  <si>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</si>
  <si>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</si>
  <si>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</si>
  <si>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</si>
  <si>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</si>
  <si>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</si>
  <si>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</si>
  <si>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</si>
  <si>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</si>
  <si>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</si>
  <si>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</si>
  <si>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</si>
  <si>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</si>
  <si>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</si>
  <si>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</si>
  <si>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</si>
  <si>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</si>
  <si>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</si>
  <si>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</si>
  <si>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</si>
  <si>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</si>
  <si>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</si>
  <si>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</si>
  <si>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</si>
  <si>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</si>
  <si>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</si>
  <si>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</si>
  <si>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</si>
  <si>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</si>
  <si>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</si>
  <si>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</si>
  <si>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</si>
  <si>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</si>
  <si>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</si>
  <si>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</si>
  <si>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</si>
  <si>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</si>
  <si>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</si>
  <si>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</si>
  <si>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</si>
  <si>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</si>
  <si>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</si>
  <si>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</si>
  <si>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</si>
  <si>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</si>
  <si>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</si>
  <si>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</si>
  <si>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</si>
  <si>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</si>
  <si>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</si>
  <si>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</si>
  <si>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</si>
  <si>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</si>
  <si>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</si>
  <si>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</si>
  <si>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</si>
  <si>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</si>
  <si>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</si>
  <si>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</si>
  <si>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</si>
  <si>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</si>
  <si>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</si>
  <si>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</si>
  <si>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</si>
  <si>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</si>
  <si>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</si>
  <si>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</si>
  <si>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</si>
  <si>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</si>
  <si>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</si>
  <si>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</si>
  <si>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</si>
  <si>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</si>
  <si>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</si>
  <si>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</si>
  <si>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</si>
  <si>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</si>
  <si>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</si>
  <si>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</si>
  <si>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</si>
  <si>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</si>
  <si>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</si>
  <si>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</si>
  <si>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</si>
  <si>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</si>
  <si>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</si>
  <si>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</si>
  <si>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</si>
  <si>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</si>
  <si>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</si>
  <si>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</si>
  <si>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</si>
  <si>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</si>
  <si>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</si>
  <si>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</si>
  <si>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</si>
  <si>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</si>
  <si>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</si>
  <si>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</si>
  <si>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</si>
  <si>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</si>
  <si>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</si>
  <si>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</si>
  <si>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</si>
  <si>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</si>
  <si>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</si>
  <si>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</si>
  <si>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</si>
  <si>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</si>
  <si>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</si>
  <si>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</si>
  <si>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</si>
  <si>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</si>
  <si>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</si>
  <si>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</si>
  <si>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</si>
  <si>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</si>
  <si>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</si>
  <si>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</si>
  <si>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</si>
  <si>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</si>
  <si>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</si>
  <si>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</si>
  <si>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</si>
  <si>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</si>
  <si>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</si>
  <si>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</si>
  <si>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</si>
  <si>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</si>
  <si>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</si>
  <si>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</si>
  <si>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</si>
  <si>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</si>
  <si>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</si>
  <si>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</si>
  <si>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</si>
  <si>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</si>
  <si>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</si>
  <si>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</si>
  <si>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</si>
  <si>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</si>
  <si>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</si>
  <si>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</si>
  <si>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</si>
  <si>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</si>
  <si>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</si>
  <si>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</si>
  <si>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</si>
  <si>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</si>
  <si>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</si>
  <si>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</si>
  <si>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</si>
  <si>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</si>
  <si>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</si>
  <si>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</si>
  <si>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</si>
  <si>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</si>
  <si>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</si>
  <si>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</si>
  <si>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</si>
  <si>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</si>
  <si>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</si>
  <si>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</si>
  <si>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</si>
  <si>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</si>
  <si>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</si>
  <si>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</si>
  <si>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</si>
  <si>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</si>
  <si>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</si>
  <si>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</si>
  <si>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</si>
  <si>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</si>
  <si>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</si>
  <si>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</si>
  <si>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</si>
  <si>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</si>
  <si>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</si>
  <si>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</si>
  <si>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</si>
  <si>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</si>
  <si>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</si>
  <si>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</si>
  <si>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</si>
  <si>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</si>
  <si>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</si>
  <si>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</si>
  <si>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</si>
  <si>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</si>
  <si>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</si>
  <si>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</si>
  <si>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</si>
  <si>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</si>
  <si>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</si>
  <si>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</si>
  <si>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</si>
  <si>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</si>
  <si>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</si>
  <si>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</si>
  <si>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</si>
  <si>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</si>
  <si>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</si>
  <si>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</si>
  <si>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</si>
  <si>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</si>
  <si>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</si>
  <si>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</si>
  <si>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</si>
  <si>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</si>
  <si>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</si>
  <si>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</si>
  <si>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</si>
  <si>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</si>
  <si>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</si>
  <si>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</si>
  <si>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</si>
  <si>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</si>
  <si>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</si>
  <si>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</si>
  <si>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</si>
  <si>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</si>
  <si>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</si>
  <si>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</si>
  <si>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</si>
  <si>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</si>
  <si>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</si>
  <si>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</si>
  <si>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</si>
  <si>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</si>
  <si>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</si>
  <si>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</si>
  <si>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</si>
  <si>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</si>
  <si>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</si>
  <si>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</si>
  <si>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</si>
  <si>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</si>
  <si>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</si>
  <si>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</si>
  <si>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</si>
  <si>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</si>
  <si>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</si>
  <si>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</si>
  <si>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</si>
  <si>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</si>
  <si>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</si>
  <si>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</si>
  <si>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</si>
  <si>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</si>
  <si>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</si>
  <si>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</si>
  <si>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</si>
  <si>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</si>
  <si>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</si>
  <si>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</si>
  <si>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</si>
  <si>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</si>
  <si>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</si>
  <si>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</si>
  <si>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</si>
  <si>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</si>
  <si>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</si>
  <si>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</si>
  <si>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</si>
  <si>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</si>
  <si>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</si>
  <si>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</si>
  <si>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</si>
  <si>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</si>
  <si>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</si>
  <si>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</si>
  <si>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</si>
  <si>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</si>
  <si>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</si>
  <si>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</si>
  <si>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</si>
  <si>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</si>
  <si>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</si>
  <si>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</si>
  <si>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</si>
  <si>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</si>
  <si>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</si>
  <si>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</si>
  <si>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</si>
  <si>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</si>
  <si>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</si>
  <si>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</si>
  <si>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</si>
  <si>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</si>
  <si>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</si>
  <si>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</si>
  <si>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</si>
  <si>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</si>
  <si>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</si>
  <si>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</si>
  <si>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</si>
  <si>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</si>
  <si>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</si>
  <si>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</si>
  <si>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</si>
  <si>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</si>
  <si>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</si>
  <si>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</si>
  <si>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</si>
  <si>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</si>
  <si>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</si>
  <si>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</si>
  <si>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</si>
  <si>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</si>
  <si>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</si>
  <si>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</si>
  <si>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</si>
  <si>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</si>
  <si>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</si>
  <si>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</si>
  <si>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</si>
  <si>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</si>
  <si>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</si>
  <si>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</si>
  <si>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</si>
  <si>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</si>
  <si>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</si>
  <si>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</si>
  <si>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</si>
  <si>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</si>
  <si>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</si>
  <si>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</si>
  <si>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</si>
  <si>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</si>
  <si>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</si>
  <si>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</si>
  <si>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</si>
  <si>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</si>
  <si>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</si>
  <si>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</si>
  <si>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</si>
  <si>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</si>
  <si>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</si>
  <si>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</si>
  <si>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</si>
  <si>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</si>
  <si>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</si>
  <si>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</si>
  <si>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</si>
  <si>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</si>
  <si>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</si>
  <si>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</si>
  <si>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</si>
  <si>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</si>
  <si>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</si>
  <si>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</si>
  <si>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</si>
  <si>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</si>
  <si>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</si>
  <si>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</si>
  <si>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</si>
  <si>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</si>
  <si>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</si>
  <si>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</si>
  <si>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</si>
  <si>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</si>
  <si>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</si>
  <si>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</si>
  <si>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</si>
  <si>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</si>
  <si>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</si>
  <si>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</si>
  <si>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</si>
  <si>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</si>
  <si>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</si>
  <si>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</si>
  <si>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</si>
  <si>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</si>
  <si>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</si>
  <si>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</si>
  <si>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</si>
  <si>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</si>
  <si>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</si>
  <si>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</si>
  <si>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</si>
  <si>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</si>
  <si>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</si>
  <si>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</si>
  <si>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</si>
  <si>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</si>
  <si>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</si>
  <si>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</si>
  <si>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</si>
  <si>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</si>
  <si>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</si>
  <si>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</si>
  <si>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</si>
  <si>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</si>
  <si>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</si>
  <si>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</si>
  <si>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</si>
  <si>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</si>
  <si>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</si>
  <si>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</si>
  <si>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</si>
  <si>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</si>
  <si>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</si>
  <si>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</si>
  <si>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</si>
  <si>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</si>
  <si>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</si>
  <si>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</si>
  <si>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</si>
  <si>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</si>
  <si>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</si>
  <si>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</si>
  <si>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</si>
  <si>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</si>
  <si>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</si>
  <si>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</si>
  <si>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</si>
  <si>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</si>
  <si>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</si>
  <si>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</si>
  <si>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</si>
  <si>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</si>
  <si>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</si>
  <si>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</si>
  <si>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</si>
  <si>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</si>
  <si>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</si>
  <si>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</si>
  <si>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</si>
  <si>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</si>
  <si>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</si>
  <si>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</si>
  <si>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</si>
  <si>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</si>
  <si>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</si>
  <si>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</si>
  <si>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</si>
  <si>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</si>
  <si>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</si>
  <si>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</si>
  <si>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</si>
  <si>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</si>
  <si>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</si>
  <si>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</si>
  <si>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</si>
  <si>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</si>
  <si>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</si>
  <si>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</si>
  <si>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</si>
  <si>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</si>
  <si>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</si>
  <si>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</si>
  <si>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</si>
  <si>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</si>
  <si>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</si>
  <si>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</si>
  <si>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</si>
  <si>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</si>
  <si>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</si>
  <si>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</si>
  <si>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</si>
  <si>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</si>
  <si>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</si>
  <si>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</si>
  <si>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</si>
  <si>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</si>
  <si>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</si>
  <si>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</si>
  <si>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</si>
  <si>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</si>
  <si>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</si>
  <si>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</si>
  <si>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</si>
  <si>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</si>
  <si>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</si>
  <si>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</si>
  <si>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</si>
  <si>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</si>
  <si>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</si>
  <si>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</si>
  <si>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</si>
  <si>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</si>
  <si>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</si>
  <si>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</si>
  <si>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</si>
  <si>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</si>
  <si>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</si>
  <si>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</si>
  <si>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</si>
  <si>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</si>
  <si>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</si>
  <si>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</si>
  <si>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</si>
  <si>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</si>
  <si>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</si>
  <si>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</si>
  <si>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</si>
  <si>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</si>
  <si>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</si>
  <si>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</si>
  <si>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</si>
  <si>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</si>
  <si>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</si>
  <si>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</si>
  <si>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</si>
  <si>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</si>
  <si>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</si>
  <si>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</si>
  <si>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</si>
  <si>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</si>
  <si>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</si>
  <si>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</si>
  <si>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</si>
  <si>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</si>
  <si>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</si>
  <si>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</si>
  <si>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</si>
  <si>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</si>
  <si>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</si>
  <si>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</si>
  <si>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</si>
  <si>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</si>
  <si>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</si>
  <si>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</si>
  <si>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</si>
  <si>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</si>
  <si>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</si>
  <si>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</si>
  <si>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</si>
  <si>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</si>
  <si>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</si>
  <si>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</si>
  <si>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</si>
  <si>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</si>
  <si>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</si>
  <si>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</si>
  <si>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</si>
  <si>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</si>
  <si>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</si>
  <si>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</si>
  <si>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</si>
  <si>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</si>
  <si>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</si>
  <si>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</si>
  <si>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</si>
  <si>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</si>
  <si>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</si>
  <si>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</si>
  <si>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</si>
  <si>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</si>
  <si>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</si>
  <si>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</si>
  <si>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</si>
  <si>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</si>
  <si>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</si>
  <si>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</si>
  <si>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</si>
  <si>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</si>
  <si>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</si>
  <si>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</si>
  <si>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</si>
  <si>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</si>
  <si>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</si>
  <si>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</si>
  <si>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</si>
  <si>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</si>
  <si>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</si>
  <si>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</si>
  <si>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</si>
  <si>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</si>
  <si>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</si>
  <si>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</si>
  <si>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</si>
  <si>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</si>
  <si>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</si>
  <si>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</si>
  <si>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</si>
  <si>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</si>
  <si>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</si>
  <si>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</si>
  <si>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</si>
  <si>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</si>
  <si>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</si>
  <si>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</si>
  <si>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</si>
  <si>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</si>
  <si>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</si>
  <si>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</si>
  <si>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</si>
  <si>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</si>
  <si>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</si>
  <si>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</si>
  <si>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</si>
  <si>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</si>
  <si>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</si>
  <si>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</si>
  <si>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</si>
  <si>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</si>
  <si>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</si>
  <si>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</si>
  <si>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</si>
  <si>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</si>
  <si>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</si>
  <si>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</si>
  <si>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</si>
  <si>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</si>
  <si>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</si>
  <si>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</si>
  <si>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</si>
  <si>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</si>
  <si>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</si>
  <si>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</si>
  <si>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</si>
  <si>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</si>
  <si>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</si>
  <si>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</si>
  <si>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</si>
  <si>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</si>
  <si>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</si>
  <si>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</si>
  <si>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</si>
  <si>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</si>
  <si>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</si>
  <si>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</si>
  <si>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</si>
  <si>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</si>
  <si>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</si>
  <si>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</si>
  <si>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</si>
  <si>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</si>
  <si>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</si>
  <si>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</si>
  <si>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</si>
  <si>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</si>
  <si>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</si>
  <si>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</si>
  <si>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</si>
  <si>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</si>
  <si>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</si>
  <si>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</si>
  <si>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</si>
  <si>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</si>
  <si>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</si>
  <si>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</si>
  <si>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</si>
  <si>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</si>
  <si>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</si>
  <si>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</si>
  <si>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</si>
  <si>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</si>
  <si>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</si>
  <si>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</si>
  <si>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</si>
  <si>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</si>
  <si>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</si>
  <si>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</si>
  <si>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</si>
  <si>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</si>
  <si>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</si>
  <si>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</si>
  <si>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</si>
  <si>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</si>
  <si>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</si>
  <si>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</si>
  <si>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</si>
  <si>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</si>
  <si>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</si>
  <si>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</si>
  <si>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</si>
  <si>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</si>
  <si>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</si>
  <si>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</si>
  <si>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</si>
  <si>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</si>
  <si>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</si>
  <si>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</si>
  <si>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</si>
  <si>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</si>
  <si>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</si>
  <si>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</si>
  <si>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</si>
  <si>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</si>
  <si>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</si>
  <si>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</si>
  <si>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</si>
  <si>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</si>
  <si>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</si>
  <si>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</si>
  <si>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</si>
  <si>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</si>
  <si>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</si>
  <si>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</si>
  <si>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</si>
  <si>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</si>
  <si>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</si>
  <si>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</si>
  <si>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</si>
  <si>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</si>
  <si>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</si>
  <si>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</si>
  <si>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</si>
  <si>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</si>
  <si>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</si>
  <si>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</si>
  <si>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</si>
  <si>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</si>
  <si>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</si>
  <si>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</si>
  <si>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</si>
  <si>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</si>
  <si>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</si>
  <si>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</si>
  <si>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</si>
  <si>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</si>
  <si>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</si>
  <si>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</si>
  <si>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</si>
  <si>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</si>
  <si>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</si>
  <si>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</si>
  <si>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</si>
  <si>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</si>
  <si>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</si>
  <si>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</si>
  <si>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</si>
  <si>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</si>
  <si>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</si>
  <si>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</si>
  <si>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</si>
  <si>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</si>
  <si>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</si>
  <si>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</si>
  <si>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</si>
  <si>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</si>
  <si>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</si>
  <si>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</si>
  <si>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</si>
  <si>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</si>
  <si>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</si>
  <si>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</si>
  <si>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</si>
  <si>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</si>
  <si>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</si>
  <si>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</si>
  <si>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</si>
  <si>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</si>
  <si>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</si>
  <si>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</si>
  <si>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</si>
  <si>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</si>
  <si>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</si>
  <si>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</si>
  <si>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</si>
  <si>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</si>
  <si>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</si>
  <si>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</si>
  <si>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</si>
  <si>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</si>
  <si>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</si>
  <si>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</si>
  <si>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</si>
  <si>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</si>
  <si>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</si>
  <si>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</si>
  <si>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</si>
  <si>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</si>
  <si>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</si>
  <si>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</si>
  <si>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</si>
  <si>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</si>
  <si>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</si>
  <si>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</si>
  <si>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</si>
  <si>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</si>
  <si>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</si>
  <si>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</si>
  <si>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</si>
  <si>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</si>
  <si>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</si>
  <si>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</si>
  <si>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</si>
  <si>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</si>
  <si>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</si>
  <si>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</si>
  <si>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</si>
  <si>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</si>
  <si>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</si>
  <si>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</si>
  <si>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</si>
  <si>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</si>
  <si>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</si>
  <si>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</si>
  <si>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</si>
  <si>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</si>
  <si>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</si>
  <si>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</si>
  <si>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</si>
  <si>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</si>
  <si>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</si>
  <si>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</si>
  <si>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</si>
  <si>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</si>
  <si>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</si>
  <si>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</si>
  <si>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</si>
  <si>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</si>
  <si>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</si>
  <si>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</si>
  <si>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</si>
  <si>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</si>
  <si>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</si>
  <si>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</si>
  <si>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</si>
  <si>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</si>
  <si>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</si>
  <si>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</si>
  <si>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</si>
  <si>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</si>
  <si>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</si>
  <si>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</si>
  <si>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</si>
  <si>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</si>
  <si>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</si>
  <si>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</si>
  <si>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</si>
  <si>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</si>
  <si>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</si>
  <si>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</si>
  <si>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</si>
  <si>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</si>
  <si>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</si>
  <si>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</si>
  <si>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</si>
  <si>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</si>
  <si>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</si>
  <si>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</si>
  <si>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</si>
  <si>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</si>
  <si>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</si>
  <si>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</si>
  <si>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</si>
  <si>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</si>
  <si>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</si>
  <si>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</si>
  <si>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</si>
  <si>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</si>
  <si>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</si>
  <si>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</si>
  <si>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</si>
  <si>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</si>
  <si>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</si>
  <si>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</si>
  <si>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</si>
  <si>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</si>
  <si>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</si>
  <si>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</si>
  <si>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</si>
  <si>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</si>
  <si>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</si>
  <si>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</si>
  <si>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</si>
  <si>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</si>
  <si>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</si>
  <si>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</si>
  <si>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</si>
  <si>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</si>
  <si>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</si>
  <si>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</si>
  <si>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</si>
  <si>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</si>
  <si>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</si>
  <si>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</si>
  <si>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</si>
  <si>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</si>
  <si>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</si>
  <si>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</si>
  <si>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</si>
  <si>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</si>
  <si>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</si>
  <si>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</si>
  <si>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</si>
  <si>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</si>
  <si>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</si>
  <si>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</si>
  <si>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</si>
  <si>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</si>
  <si>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</si>
  <si>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</si>
  <si>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</si>
  <si>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</si>
  <si>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</si>
  <si>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</si>
  <si>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</si>
  <si>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</si>
  <si>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</si>
  <si>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</si>
  <si>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</si>
  <si>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</si>
  <si>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</si>
  <si>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</si>
  <si>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</si>
  <si>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</si>
  <si>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</si>
  <si>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</si>
  <si>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</si>
  <si>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</si>
  <si>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</si>
  <si>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</si>
  <si>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</si>
  <si>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</si>
  <si>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</si>
  <si>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</si>
  <si>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</si>
  <si>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</si>
  <si>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</si>
  <si>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</si>
  <si>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</si>
  <si>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</si>
  <si>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</si>
  <si>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</si>
  <si>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</si>
  <si>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</si>
  <si>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</si>
  <si>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</si>
  <si>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</si>
  <si>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</si>
  <si>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</si>
  <si>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</si>
  <si>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</si>
  <si>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</si>
  <si>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</si>
  <si>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</si>
  <si>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</si>
  <si>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</si>
  <si>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</si>
  <si>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</si>
  <si>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</si>
  <si>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</si>
  <si>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</si>
  <si>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</si>
  <si>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</si>
  <si>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</si>
  <si>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</si>
  <si>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</si>
  <si>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</si>
  <si>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</si>
  <si>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</si>
  <si>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</si>
  <si>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</si>
  <si>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</si>
  <si>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</si>
  <si>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</si>
  <si>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</si>
  <si>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</si>
  <si>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</si>
  <si>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</si>
  <si>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</si>
  <si>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</si>
  <si>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</si>
  <si>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</si>
  <si>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</si>
  <si>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</si>
  <si>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</si>
  <si>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</si>
  <si>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</si>
  <si>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</si>
  <si>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</si>
  <si>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</si>
  <si>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</si>
  <si>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</si>
  <si>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</si>
  <si>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</si>
  <si>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</si>
  <si>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</si>
  <si>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</si>
  <si>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</si>
  <si>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</si>
  <si>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</si>
  <si>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</si>
  <si>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</si>
  <si>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</si>
  <si>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</si>
  <si>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</si>
  <si>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</si>
  <si>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</si>
  <si>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</si>
  <si>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</si>
  <si>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</si>
  <si>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</si>
  <si>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</si>
  <si>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</si>
  <si>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</si>
  <si>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</si>
  <si>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</si>
  <si>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</si>
  <si>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</si>
  <si>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</si>
  <si>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</si>
  <si>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</si>
  <si>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</si>
  <si>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</si>
  <si>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</si>
  <si>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</si>
  <si>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</si>
  <si>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</si>
  <si>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</si>
  <si>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</si>
  <si>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</si>
  <si>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</si>
  <si>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</si>
  <si>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</si>
  <si>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</si>
  <si>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</si>
  <si>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</si>
  <si>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</si>
  <si>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</si>
  <si>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</si>
  <si>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</si>
  <si>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</si>
  <si>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</si>
  <si>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</si>
  <si>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</si>
  <si>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</si>
  <si>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</si>
  <si>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</si>
  <si>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</si>
  <si>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</si>
  <si>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</si>
  <si>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</si>
  <si>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</si>
  <si>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</si>
  <si>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</si>
  <si>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</si>
  <si>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</si>
  <si>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</si>
  <si>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</si>
  <si>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</si>
  <si>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</si>
  <si>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</si>
  <si>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</si>
  <si>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</si>
  <si>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</si>
  <si>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</si>
  <si>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</si>
  <si>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</si>
  <si>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</si>
  <si>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</si>
  <si>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</si>
  <si>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</si>
  <si>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</si>
  <si>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</si>
  <si>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</si>
  <si>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</si>
  <si>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</si>
  <si>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</si>
  <si>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</si>
  <si>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</si>
  <si>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</si>
  <si>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</si>
  <si>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</si>
  <si>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</si>
  <si>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</si>
  <si>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</si>
  <si>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</si>
  <si>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</si>
  <si>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</si>
  <si>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</si>
  <si>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</si>
  <si>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</si>
  <si>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</si>
  <si>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</si>
  <si>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</si>
  <si>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</si>
  <si>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</si>
  <si>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</si>
  <si>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</si>
  <si>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</si>
  <si>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</si>
  <si>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</si>
  <si>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</si>
  <si>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</si>
  <si>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</si>
  <si>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</si>
  <si>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</si>
  <si>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</si>
  <si>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</si>
  <si>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</si>
  <si>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</si>
  <si>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</si>
  <si>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</si>
  <si>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</si>
  <si>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</si>
  <si>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</si>
  <si>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</si>
  <si>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</si>
  <si>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</si>
  <si>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</si>
  <si>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</si>
  <si>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</si>
  <si>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</si>
  <si>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</si>
  <si>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</si>
  <si>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</si>
  <si>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</si>
  <si>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</si>
  <si>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</si>
  <si>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</si>
  <si>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</si>
  <si>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</si>
  <si>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</si>
  <si>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</si>
  <si>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</si>
  <si>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</si>
  <si>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</si>
  <si>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</si>
  <si>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</si>
  <si>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</si>
  <si>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</si>
  <si>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</si>
  <si>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</si>
  <si>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</si>
  <si>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</si>
  <si>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</si>
  <si>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</si>
  <si>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</si>
  <si>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</si>
  <si>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</si>
  <si>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</si>
  <si>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</si>
  <si>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</si>
  <si>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</si>
  <si>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</si>
  <si>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</si>
  <si>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</si>
  <si>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</si>
  <si>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</si>
  <si>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</si>
  <si>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</si>
  <si>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</si>
  <si>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</si>
  <si>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</si>
  <si>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</si>
  <si>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</si>
  <si>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</si>
  <si>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</si>
  <si>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</si>
  <si>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</si>
  <si>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</si>
  <si>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</si>
  <si>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</si>
  <si>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</si>
  <si>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</si>
  <si>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</si>
  <si>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</si>
  <si>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</si>
  <si>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</si>
  <si>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</si>
  <si>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</si>
  <si>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</si>
  <si>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</si>
  <si>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</si>
  <si>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</si>
  <si>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</si>
  <si>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</si>
  <si>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</si>
  <si>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</si>
  <si>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</si>
  <si>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</si>
  <si>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</si>
  <si>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</si>
  <si>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</si>
  <si>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</si>
  <si>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</si>
  <si>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</si>
  <si>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</si>
  <si>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</si>
  <si>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</si>
  <si>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</si>
  <si>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</si>
  <si>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</si>
  <si>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</si>
  <si>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</si>
  <si>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</si>
  <si>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</si>
  <si>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</si>
  <si>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</si>
  <si>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</si>
  <si>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</si>
  <si>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</si>
  <si>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</si>
  <si>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</si>
  <si>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</si>
  <si>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</si>
  <si>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</si>
  <si>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</si>
  <si>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</si>
  <si>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</si>
  <si>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</si>
  <si>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</si>
  <si>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</si>
  <si>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</si>
  <si>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</si>
  <si>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</si>
  <si>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</si>
  <si>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</si>
  <si>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</si>
  <si>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</si>
  <si>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</si>
  <si>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</si>
  <si>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</si>
  <si>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</si>
  <si>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</si>
  <si>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</si>
  <si>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</si>
  <si>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</si>
  <si>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</si>
  <si>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</si>
  <si>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</si>
  <si>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</si>
  <si>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</si>
  <si>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</si>
  <si>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</si>
  <si>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</si>
  <si>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</si>
  <si>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</si>
  <si>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</si>
  <si>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</si>
  <si>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</si>
  <si>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</si>
  <si>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</si>
  <si>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</si>
  <si>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</si>
  <si>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</si>
  <si>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</si>
  <si>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</si>
  <si>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</si>
  <si>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</si>
  <si>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</si>
  <si>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</si>
  <si>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</si>
  <si>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</si>
  <si>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</si>
  <si>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</si>
  <si>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</si>
  <si>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</si>
  <si>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</si>
  <si>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</si>
  <si>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</si>
  <si>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</si>
  <si>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</si>
  <si>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</si>
  <si>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</si>
  <si>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</si>
  <si>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</si>
  <si>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</si>
  <si>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</si>
  <si>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</si>
  <si>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</si>
  <si>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</si>
  <si>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</si>
  <si>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</si>
  <si>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</si>
  <si>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</si>
  <si>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</si>
  <si>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</si>
  <si>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</si>
  <si>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</si>
  <si>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</si>
  <si>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</si>
  <si>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</si>
  <si>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</si>
  <si>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</si>
  <si>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</si>
  <si>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</si>
  <si>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</si>
  <si>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</si>
  <si>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</si>
  <si>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</si>
  <si>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</si>
  <si>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</si>
  <si>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</si>
  <si>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</si>
  <si>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</si>
  <si>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</si>
  <si>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</si>
  <si>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</si>
  <si>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</si>
  <si>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</si>
  <si>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</si>
  <si>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</si>
  <si>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</si>
  <si>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</si>
  <si>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</si>
  <si>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</si>
  <si>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</si>
  <si>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</si>
  <si>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</si>
  <si>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</si>
  <si>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</si>
  <si>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</si>
  <si>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</si>
  <si>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</si>
  <si>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</si>
  <si>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</si>
  <si>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</si>
  <si>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</si>
  <si>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</si>
  <si>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</si>
  <si>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</si>
  <si>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</si>
  <si>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</si>
  <si>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</si>
  <si>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</si>
  <si>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</si>
  <si>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</si>
  <si>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</si>
  <si>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</si>
  <si>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</si>
  <si>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</si>
  <si>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</si>
  <si>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</si>
  <si>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</si>
  <si>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</si>
  <si>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</si>
  <si>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</si>
  <si>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</si>
  <si>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</si>
  <si>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</si>
  <si>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</si>
  <si>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</si>
  <si>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</si>
  <si>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</si>
  <si>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</si>
  <si>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</si>
  <si>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</si>
  <si>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</si>
  <si>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</si>
  <si>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</si>
  <si>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</si>
  <si>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</si>
  <si>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</si>
  <si>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</si>
  <si>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</si>
  <si>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</si>
  <si>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</si>
  <si>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</si>
  <si>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</si>
  <si>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</si>
  <si>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</si>
  <si>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</si>
  <si>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</si>
  <si>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</si>
  <si>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</si>
  <si>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</si>
  <si>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</si>
  <si>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</si>
  <si>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</si>
  <si>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</si>
  <si>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</si>
  <si>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</si>
  <si>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</si>
  <si>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</si>
  <si>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</si>
  <si>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</si>
  <si>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</si>
  <si>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</si>
  <si>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</si>
  <si>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</si>
  <si>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</si>
  <si>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</si>
  <si>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</si>
  <si>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</si>
  <si>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</si>
  <si>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</si>
  <si>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</si>
  <si>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</si>
  <si>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</si>
  <si>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</si>
  <si>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</si>
  <si>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</si>
  <si>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</si>
  <si>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</si>
  <si>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</si>
  <si>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</si>
  <si>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</si>
  <si>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</si>
  <si>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</si>
  <si>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</si>
  <si>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</si>
  <si>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</si>
  <si>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</si>
  <si>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</si>
  <si>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</si>
  <si>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</si>
  <si>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</si>
  <si>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</si>
  <si>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</si>
  <si>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</si>
  <si>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</si>
  <si>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</si>
  <si>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</si>
  <si>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</si>
  <si>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</si>
  <si>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</si>
  <si>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</si>
  <si>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</si>
  <si>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</si>
  <si>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</si>
  <si>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</si>
  <si>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</si>
  <si>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</si>
  <si>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</si>
  <si>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</si>
  <si>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</si>
  <si>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</si>
  <si>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</si>
  <si>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</si>
  <si>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</si>
  <si>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</si>
  <si>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</si>
  <si>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</si>
  <si>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</si>
  <si>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</si>
  <si>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</si>
  <si>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</si>
  <si>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</si>
  <si>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</si>
  <si>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</si>
  <si>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</si>
  <si>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</si>
  <si>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</si>
  <si>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</si>
  <si>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</si>
  <si>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</si>
  <si>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</si>
  <si>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</si>
  <si>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</si>
  <si>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</si>
  <si>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</si>
  <si>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</si>
  <si>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</si>
  <si>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</si>
  <si>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</si>
  <si>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</si>
  <si>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</si>
  <si>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</si>
  <si>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</si>
  <si>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</si>
  <si>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</si>
  <si>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</si>
  <si>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</si>
  <si>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</si>
  <si>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</si>
  <si>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</si>
  <si>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</si>
  <si>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</si>
  <si>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</si>
  <si>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</si>
  <si>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</si>
  <si>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</si>
  <si>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</si>
  <si>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</si>
  <si>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</si>
  <si>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</si>
  <si>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</si>
  <si>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</si>
  <si>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</si>
  <si>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</si>
  <si>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</si>
  <si>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</si>
  <si>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</si>
  <si>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</si>
  <si>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</si>
  <si>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</si>
  <si>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</si>
  <si>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</si>
  <si>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</si>
  <si>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</si>
  <si>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</si>
  <si>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</si>
  <si>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</si>
  <si>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</si>
  <si>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</si>
  <si>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</si>
  <si>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</si>
  <si>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</si>
  <si>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</si>
  <si>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</si>
  <si>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</si>
  <si>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</si>
  <si>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</si>
  <si>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</si>
  <si>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</si>
  <si>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</si>
  <si>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</si>
  <si>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</si>
  <si>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</si>
  <si>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</si>
  <si>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</si>
  <si>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</si>
  <si>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</si>
  <si>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</si>
  <si>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</si>
  <si>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</si>
  <si>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</si>
  <si>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</si>
  <si>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</si>
  <si>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</si>
  <si>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</si>
  <si>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</si>
  <si>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</si>
  <si>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</si>
  <si>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</si>
  <si>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</si>
  <si>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</si>
  <si>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</si>
  <si>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</si>
  <si>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</si>
  <si>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</si>
  <si>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</si>
  <si>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</si>
  <si>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</si>
  <si>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</si>
  <si>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</si>
  <si>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</si>
  <si>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</si>
  <si>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</si>
  <si>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</si>
  <si>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</si>
  <si>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</si>
  <si>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</si>
  <si>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</si>
  <si>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</si>
  <si>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</si>
  <si>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</si>
  <si>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</si>
  <si>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</si>
  <si>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</si>
  <si>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</si>
  <si>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</si>
  <si>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</si>
  <si>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</si>
  <si>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</si>
  <si>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</si>
  <si>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</si>
  <si>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</si>
  <si>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</si>
  <si>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</si>
  <si>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</si>
  <si>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</si>
  <si>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</si>
  <si>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</si>
  <si>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</si>
  <si>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</si>
  <si>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</si>
  <si>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</si>
  <si>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</si>
  <si>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</si>
  <si>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</si>
  <si>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</si>
  <si>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</si>
  <si>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</si>
  <si>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</si>
  <si>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</si>
  <si>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</si>
  <si>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</si>
  <si>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</si>
  <si>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</si>
  <si>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</si>
  <si>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</si>
  <si>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</si>
  <si>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</si>
  <si>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</si>
  <si>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</si>
  <si>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</si>
  <si>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</si>
  <si>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</si>
  <si>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</si>
  <si>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</si>
  <si>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</si>
  <si>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</si>
  <si>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</si>
  <si>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</si>
  <si>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</si>
  <si>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</si>
  <si>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</si>
  <si>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</si>
  <si>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</si>
  <si>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</si>
  <si>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</si>
  <si>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</si>
  <si>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</si>
  <si>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</si>
  <si>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</si>
  <si>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</si>
  <si>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</si>
  <si>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</si>
  <si>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</si>
  <si>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</si>
  <si>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</si>
  <si>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</si>
  <si>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</si>
  <si>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</si>
  <si>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</si>
  <si>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</si>
  <si>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</si>
  <si>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</si>
  <si>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</si>
  <si>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</si>
  <si>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</si>
  <si>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</si>
  <si>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</si>
  <si>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</si>
  <si>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</si>
  <si>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</si>
  <si>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</si>
  <si>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</si>
  <si>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</si>
  <si>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</si>
  <si>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</si>
  <si>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</si>
  <si>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</si>
  <si>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</si>
  <si>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</si>
  <si>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</si>
  <si>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</si>
  <si>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</si>
  <si>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</si>
  <si>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</si>
  <si>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</si>
  <si>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</si>
  <si>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</si>
  <si>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</si>
  <si>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</si>
  <si>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</si>
  <si>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</si>
  <si>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</si>
  <si>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</si>
  <si>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</si>
  <si>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</si>
  <si>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</si>
  <si>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</si>
  <si>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</si>
  <si>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</si>
  <si>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</si>
  <si>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</si>
  <si>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</si>
  <si>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</si>
  <si>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</si>
  <si>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</si>
  <si>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</si>
  <si>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</si>
  <si>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</si>
  <si>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</si>
  <si>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</si>
  <si>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</si>
  <si>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</si>
  <si>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</si>
  <si>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</si>
  <si>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</si>
  <si>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</si>
  <si>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</si>
  <si>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</si>
  <si>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</si>
  <si>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</si>
  <si>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</si>
  <si>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</si>
  <si>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</si>
  <si>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</si>
  <si>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</si>
  <si>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</si>
  <si>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</si>
  <si>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</si>
  <si>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</si>
  <si>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</si>
  <si>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</si>
  <si>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</si>
  <si>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</si>
  <si>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</si>
  <si>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</si>
  <si>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</si>
  <si>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</si>
  <si>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</si>
  <si>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</si>
  <si>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</si>
  <si>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</si>
  <si>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</si>
  <si>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</si>
  <si>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</si>
  <si>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</si>
  <si>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</si>
  <si>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</si>
  <si>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</si>
  <si>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</si>
  <si>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</si>
  <si>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</si>
  <si>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</si>
  <si>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</si>
  <si>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</si>
  <si>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</si>
  <si>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</si>
  <si>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</si>
  <si>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</si>
  <si>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</si>
  <si>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</si>
  <si>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</si>
  <si>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</si>
  <si>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</si>
  <si>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</si>
  <si>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</si>
  <si>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</si>
  <si>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</si>
  <si>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</si>
  <si>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</si>
  <si>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</si>
  <si>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</si>
  <si>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</si>
  <si>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</si>
  <si>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</si>
  <si>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</si>
  <si>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</si>
  <si>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</si>
  <si>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</si>
  <si>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</si>
  <si>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</si>
  <si>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</si>
  <si>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</si>
  <si>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</si>
  <si>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</si>
  <si>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</si>
  <si>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</si>
  <si>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</si>
  <si>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</si>
  <si>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</si>
  <si>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</si>
  <si>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</si>
  <si>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</si>
  <si>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</si>
  <si>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</si>
  <si>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</si>
  <si>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</si>
  <si>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</si>
  <si>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</si>
  <si>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</si>
  <si>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</si>
  <si>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</si>
  <si>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</si>
  <si>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</si>
  <si>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</si>
  <si>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</si>
  <si>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</si>
  <si>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</si>
  <si>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</si>
  <si>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</si>
  <si>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</si>
  <si>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</si>
  <si>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</si>
  <si>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</si>
  <si>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</si>
  <si>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</si>
  <si>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</si>
  <si>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</si>
  <si>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</si>
  <si>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</si>
  <si>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</si>
  <si>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</si>
  <si>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</si>
  <si>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</si>
  <si>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</si>
  <si>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</si>
  <si>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</si>
  <si>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</si>
  <si>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</si>
  <si>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</si>
  <si>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</si>
  <si>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</si>
  <si>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</si>
  <si>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</si>
  <si>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</si>
  <si>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</si>
  <si>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</si>
  <si>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</si>
  <si>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</si>
  <si>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</si>
  <si>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</si>
  <si>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</si>
  <si>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</si>
  <si>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</si>
  <si>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</si>
  <si>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</si>
  <si>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</si>
  <si>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</si>
  <si>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</si>
  <si>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</si>
  <si>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</si>
  <si>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</si>
  <si>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</si>
  <si>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</si>
  <si>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</si>
  <si>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</si>
  <si>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</si>
  <si>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</si>
  <si>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</si>
  <si>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</si>
  <si>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</si>
  <si>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</si>
  <si>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</si>
  <si>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</si>
  <si>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</si>
  <si>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</si>
  <si>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</si>
  <si>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</si>
  <si>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</si>
  <si>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</si>
  <si>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</si>
  <si>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</si>
  <si>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</si>
  <si>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</si>
  <si>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</si>
  <si>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</si>
  <si>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</si>
  <si>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</si>
  <si>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</si>
  <si>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</si>
  <si>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</si>
  <si>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</si>
  <si>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</si>
  <si>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</si>
  <si>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</si>
  <si>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</si>
  <si>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</si>
  <si>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</si>
  <si>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</si>
  <si>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</si>
  <si>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</si>
  <si>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</si>
  <si>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</si>
  <si>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</si>
  <si>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</si>
  <si>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</si>
  <si>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</si>
  <si>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</si>
  <si>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</si>
  <si>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</si>
  <si>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</si>
  <si>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</si>
  <si>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</si>
  <si>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</si>
  <si>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</si>
  <si>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</si>
  <si>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</si>
  <si>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</si>
  <si>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</si>
  <si>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</si>
  <si>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</si>
  <si>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</si>
  <si>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</si>
  <si>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</si>
  <si>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</si>
  <si>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</si>
  <si>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</si>
  <si>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</si>
  <si>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</si>
  <si>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</si>
  <si>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</si>
  <si>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</si>
  <si>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</si>
  <si>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</si>
  <si>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</si>
  <si>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</si>
  <si>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</si>
  <si>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</si>
  <si>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</si>
  <si>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</si>
  <si>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</si>
  <si>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</si>
  <si>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</si>
  <si>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</si>
  <si>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</si>
  <si>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</si>
  <si>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</si>
  <si>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</si>
  <si>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</si>
  <si>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</si>
  <si>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</si>
  <si>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</si>
  <si>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</si>
  <si>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</si>
  <si>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</si>
  <si>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</si>
  <si>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</si>
  <si>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</si>
  <si>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</si>
  <si>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</si>
  <si>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</si>
  <si>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</si>
  <si>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</si>
  <si>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</si>
  <si>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</si>
  <si>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</si>
  <si>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</si>
  <si>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</si>
  <si>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</si>
  <si>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</si>
  <si>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</si>
  <si>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</si>
  <si>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</si>
  <si>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</si>
  <si>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</si>
  <si>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</si>
  <si>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</si>
  <si>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</si>
  <si>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</si>
  <si>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</si>
  <si>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</si>
  <si>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</si>
  <si>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</si>
  <si>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</si>
  <si>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</si>
  <si>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</si>
  <si>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</si>
  <si>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</si>
  <si>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</si>
  <si>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</si>
  <si>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</si>
  <si>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</si>
  <si>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</si>
  <si>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</si>
  <si>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</si>
  <si>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</si>
  <si>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</si>
  <si>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</si>
  <si>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</si>
  <si>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</si>
  <si>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</si>
  <si>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</si>
  <si>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</si>
  <si>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</si>
  <si>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</si>
  <si>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</si>
  <si>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</si>
  <si>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</si>
  <si>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</si>
  <si>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</si>
  <si>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</si>
  <si>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</si>
  <si>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</si>
  <si>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</si>
  <si>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</si>
  <si>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</si>
  <si>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</si>
  <si>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</si>
  <si>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</si>
  <si>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</si>
  <si>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</si>
  <si>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</si>
  <si>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</si>
  <si>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</si>
  <si>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</si>
  <si>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</si>
  <si>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</si>
  <si>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</si>
  <si>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</si>
  <si>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</si>
  <si>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</si>
  <si>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</si>
  <si>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</si>
  <si>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</si>
  <si>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</si>
  <si>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</si>
  <si>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</si>
  <si>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</si>
  <si>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</si>
  <si>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</si>
  <si>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</si>
  <si>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</si>
  <si>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</si>
  <si>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</si>
  <si>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</si>
  <si>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</si>
  <si>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</si>
  <si>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</si>
  <si>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</si>
  <si>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</si>
  <si>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</si>
  <si>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</si>
  <si>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</si>
  <si>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</si>
  <si>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</si>
  <si>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</si>
  <si>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</si>
  <si>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</si>
  <si>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</si>
  <si>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</si>
  <si>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</si>
  <si>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</si>
  <si>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</si>
  <si>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</si>
  <si>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</si>
  <si>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</si>
  <si>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</si>
  <si>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</si>
  <si>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</si>
  <si>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</si>
  <si>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</si>
  <si>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</si>
  <si>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</si>
  <si>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</si>
  <si>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</si>
  <si>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</si>
  <si>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</si>
  <si>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</si>
  <si>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</si>
  <si>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</si>
  <si>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</si>
  <si>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</si>
  <si>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</si>
  <si>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</si>
  <si>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</si>
  <si>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</si>
  <si>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</si>
  <si>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</si>
  <si>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</si>
  <si>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</si>
  <si>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</si>
  <si>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</si>
  <si>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</si>
  <si>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</si>
  <si>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</si>
  <si>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</si>
  <si>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</si>
  <si>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</si>
  <si>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</si>
  <si>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</si>
  <si>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</si>
  <si>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</si>
  <si>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</si>
  <si>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</si>
  <si>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</si>
  <si>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</si>
  <si>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</si>
  <si>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</si>
  <si>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</si>
  <si>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</si>
  <si>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</si>
  <si>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</si>
  <si>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</si>
  <si>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</si>
  <si>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</si>
  <si>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</si>
  <si>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</si>
  <si>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</si>
  <si>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</si>
  <si>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</si>
  <si>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</si>
  <si>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</si>
  <si>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</si>
  <si>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</si>
  <si>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</si>
  <si>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</si>
  <si>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</si>
  <si>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</si>
  <si>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</si>
  <si>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</si>
  <si>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</si>
  <si>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</si>
  <si>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</si>
  <si>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</si>
  <si>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</si>
  <si>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</si>
  <si>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</si>
  <si>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</si>
  <si>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</si>
  <si>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</si>
  <si>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</si>
  <si>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</si>
  <si>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</si>
  <si>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</si>
  <si>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</si>
  <si>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</si>
  <si>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</si>
  <si>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</si>
  <si>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</si>
  <si>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</si>
  <si>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</si>
  <si>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</si>
  <si>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</si>
  <si>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</si>
  <si>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</si>
  <si>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</si>
  <si>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</si>
  <si>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</si>
  <si>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</si>
  <si>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</si>
  <si>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</si>
  <si>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</si>
  <si>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</si>
  <si>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</si>
  <si>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</si>
  <si>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</si>
  <si>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</si>
  <si>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</si>
  <si>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</si>
  <si>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</si>
  <si>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</si>
  <si>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</si>
  <si>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</si>
  <si>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</si>
  <si>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</si>
  <si>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</si>
  <si>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</si>
  <si>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</si>
  <si>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</si>
  <si>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</si>
  <si>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</si>
  <si>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</si>
  <si>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</si>
  <si>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</si>
  <si>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</si>
  <si>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</si>
  <si>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</si>
  <si>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</si>
  <si>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</si>
  <si>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</si>
  <si>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</si>
  <si>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</si>
  <si>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</si>
  <si>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</si>
  <si>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</si>
  <si>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</si>
  <si>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</si>
  <si>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</si>
  <si>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</si>
  <si>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</si>
  <si>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</si>
  <si>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</si>
  <si>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</si>
  <si>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</si>
  <si>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</si>
  <si>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</si>
  <si>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</si>
  <si>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</si>
  <si>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</si>
  <si>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</si>
  <si>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</si>
  <si>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</si>
  <si>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</si>
  <si>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</si>
  <si>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</si>
  <si>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</si>
  <si>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</si>
  <si>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</si>
  <si>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</si>
  <si>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</si>
  <si>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</si>
  <si>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</si>
  <si>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</si>
  <si>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</si>
  <si>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</si>
  <si>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</si>
  <si>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</si>
  <si>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</si>
  <si>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</si>
  <si>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</si>
  <si>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</si>
  <si>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</si>
  <si>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</si>
  <si>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</si>
  <si>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</si>
  <si>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</si>
  <si>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</si>
  <si>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</si>
  <si>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</si>
  <si>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</si>
  <si>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</si>
  <si>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</si>
  <si>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</si>
  <si>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</si>
  <si>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</si>
  <si>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</si>
  <si>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</si>
  <si>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</si>
  <si>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</si>
  <si>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</si>
  <si>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</si>
  <si>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</si>
  <si>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</si>
  <si>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</si>
  <si>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</si>
  <si>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</si>
  <si>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</si>
  <si>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</si>
  <si>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</si>
  <si>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</si>
  <si>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</si>
  <si>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</si>
  <si>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</si>
  <si>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</si>
  <si>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</si>
  <si>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</si>
  <si>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</si>
  <si>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</si>
  <si>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</si>
  <si>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</si>
  <si>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</si>
  <si>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</si>
  <si>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</si>
  <si>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</si>
  <si>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</si>
  <si>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</si>
  <si>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</si>
  <si>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</si>
  <si>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</si>
  <si>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</si>
  <si>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</si>
  <si>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</si>
  <si>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</si>
  <si>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</si>
  <si>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</si>
  <si>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</si>
  <si>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</si>
  <si>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</si>
  <si>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</si>
  <si>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</si>
  <si>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</si>
  <si>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</si>
  <si>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</si>
  <si>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</si>
  <si>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</si>
  <si>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</si>
  <si>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</si>
  <si>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</si>
  <si>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</si>
  <si>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</si>
  <si>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</si>
  <si>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</si>
  <si>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</si>
  <si>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</si>
  <si>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</si>
  <si>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</si>
  <si>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</si>
  <si>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</si>
  <si>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</si>
  <si>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</si>
  <si>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</si>
  <si>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</si>
  <si>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</si>
  <si>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</si>
  <si>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</si>
  <si>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</si>
  <si>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</si>
  <si>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</si>
  <si>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</si>
  <si>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</si>
  <si>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</si>
  <si>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</si>
  <si>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</si>
  <si>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</si>
  <si>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</si>
  <si>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</si>
  <si>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</si>
  <si>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</si>
  <si>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</si>
  <si>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</si>
  <si>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</si>
  <si>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</si>
  <si>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</si>
  <si>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</si>
  <si>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</si>
  <si>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</si>
  <si>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</si>
  <si>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</si>
  <si>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</si>
  <si>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</si>
  <si>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</si>
  <si>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</si>
  <si>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</si>
  <si>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</si>
  <si>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</si>
  <si>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</si>
  <si>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</si>
  <si>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</si>
  <si>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</si>
  <si>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</si>
  <si>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</si>
  <si>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</si>
  <si>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</si>
  <si>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</si>
  <si>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</si>
  <si>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</si>
  <si>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</si>
  <si>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</si>
  <si>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</si>
  <si>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</si>
  <si>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</si>
  <si>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</si>
  <si>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</si>
  <si>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</si>
  <si>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</si>
  <si>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</si>
  <si>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</si>
  <si>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</si>
  <si>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</si>
  <si>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</si>
  <si>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</si>
  <si>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</si>
  <si>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</si>
  <si>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</si>
  <si>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</si>
  <si>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</si>
  <si>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</si>
  <si>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</si>
  <si>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</si>
  <si>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</si>
  <si>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</si>
  <si>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</si>
  <si>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</si>
  <si>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</si>
  <si>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</si>
  <si>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</si>
  <si>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</si>
  <si>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</si>
  <si>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</si>
  <si>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</si>
  <si>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</si>
  <si>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</si>
  <si>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</si>
  <si>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</si>
  <si>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</si>
  <si>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</si>
  <si>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</si>
  <si>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</si>
  <si>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</si>
  <si>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</si>
  <si>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</si>
  <si>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</si>
  <si>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</si>
  <si>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</si>
  <si>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</si>
  <si>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</si>
  <si>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</si>
  <si>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</si>
  <si>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</si>
  <si>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</si>
  <si>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</si>
  <si>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</si>
  <si>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</si>
  <si>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</si>
  <si>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</si>
  <si>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</si>
  <si>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</si>
  <si>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</si>
  <si>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</si>
  <si>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</si>
  <si>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</si>
  <si>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</si>
  <si>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</si>
  <si>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</si>
  <si>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</si>
  <si>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</si>
  <si>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</si>
  <si>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</si>
  <si>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</si>
  <si>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</si>
  <si>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</si>
  <si>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</si>
  <si>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</si>
  <si>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</si>
  <si>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</si>
  <si>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</si>
  <si>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</si>
  <si>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</si>
  <si>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</si>
  <si>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</si>
  <si>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</si>
  <si>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</si>
  <si>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</si>
  <si>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</si>
  <si>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</si>
  <si>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</si>
  <si>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</si>
  <si>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</si>
  <si>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</si>
  <si>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</si>
  <si>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</si>
  <si>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</si>
  <si>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</si>
  <si>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</si>
  <si>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</si>
  <si>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</si>
  <si>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</si>
  <si>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</si>
  <si>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</si>
  <si>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</si>
  <si>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</si>
  <si>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</si>
  <si>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</si>
  <si>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</si>
  <si>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</si>
  <si>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</si>
  <si>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</si>
  <si>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</si>
  <si>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</si>
  <si>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</si>
  <si>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</si>
  <si>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</si>
  <si>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</si>
  <si>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</si>
  <si>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</si>
  <si>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</si>
  <si>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</si>
  <si>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</si>
  <si>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</si>
  <si>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</si>
  <si>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</si>
  <si>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</si>
  <si>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</si>
  <si>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</si>
  <si>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</si>
  <si>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</si>
  <si>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</si>
  <si>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</si>
  <si>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</si>
  <si>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</si>
  <si>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</si>
  <si>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</si>
  <si>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</si>
  <si>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</si>
  <si>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</si>
  <si>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</si>
  <si>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</si>
  <si>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</si>
  <si>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</si>
  <si>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</si>
  <si>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</si>
  <si>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</si>
  <si>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</si>
  <si>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</si>
  <si>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</si>
  <si>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</si>
  <si>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</si>
  <si>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</si>
  <si>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</si>
  <si>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</si>
  <si>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</si>
  <si>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</si>
  <si>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</si>
  <si>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</si>
  <si>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</si>
  <si>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</si>
  <si>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</si>
  <si>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</si>
  <si>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</si>
  <si>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</si>
  <si>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</si>
  <si>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</si>
  <si>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</si>
  <si>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</si>
  <si>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</si>
  <si>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</si>
  <si>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</si>
  <si>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</si>
  <si>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</si>
  <si>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</si>
  <si>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</si>
  <si>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</si>
  <si>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</si>
  <si>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</si>
  <si>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</si>
  <si>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</si>
  <si>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</si>
  <si>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</si>
  <si>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</si>
  <si>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</si>
  <si>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</si>
  <si>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</si>
  <si>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</si>
  <si>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</si>
  <si>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</si>
  <si>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</si>
  <si>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</si>
  <si>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</si>
  <si>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</si>
  <si>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</si>
  <si>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</si>
  <si>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</si>
  <si>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</si>
  <si>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</si>
  <si>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</si>
  <si>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</si>
  <si>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</si>
  <si>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</si>
  <si>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</si>
  <si>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</si>
  <si>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</si>
  <si>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</si>
  <si>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</si>
  <si>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</si>
  <si>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</si>
  <si>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</si>
  <si>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</si>
  <si>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</si>
  <si>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</si>
  <si>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</si>
  <si>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</si>
  <si>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</si>
  <si>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</si>
  <si>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</si>
  <si>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</si>
  <si>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</si>
  <si>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</si>
  <si>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</si>
  <si>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</si>
  <si>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</si>
  <si>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</si>
  <si>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</si>
  <si>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</si>
  <si>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</si>
  <si>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</si>
  <si>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</si>
  <si>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</si>
  <si>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</si>
  <si>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</si>
  <si>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</si>
  <si>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</si>
  <si>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</si>
  <si>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</si>
  <si>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</si>
  <si>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</si>
  <si>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</si>
  <si>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</si>
  <si>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</si>
  <si>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</si>
  <si>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</si>
  <si>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</si>
  <si>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</si>
  <si>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</si>
  <si>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</si>
  <si>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</si>
  <si>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</si>
  <si>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</si>
  <si>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</si>
  <si>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</si>
  <si>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</si>
  <si>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</si>
  <si>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</si>
  <si>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</si>
  <si>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</si>
  <si>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</si>
  <si>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</si>
  <si>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</si>
  <si>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</si>
  <si>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</si>
  <si>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</si>
  <si>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</si>
  <si>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</si>
  <si>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</si>
  <si>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</si>
  <si>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</si>
  <si>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</si>
  <si>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</si>
  <si>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</si>
  <si>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</si>
  <si>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</si>
  <si>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</si>
  <si>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</si>
  <si>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</si>
  <si>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</si>
  <si>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</si>
  <si>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</si>
  <si>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</si>
  <si>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</si>
  <si>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</si>
  <si>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</si>
  <si>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</si>
  <si>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</si>
  <si>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</si>
  <si>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</si>
  <si>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</si>
  <si>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</si>
  <si>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</si>
  <si>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</si>
  <si>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</si>
  <si>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</si>
  <si>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</si>
  <si>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</si>
  <si>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</si>
  <si>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</si>
  <si>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</si>
  <si>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</si>
  <si>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</si>
  <si>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</si>
  <si>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</si>
  <si>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</si>
  <si>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</si>
  <si>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</si>
  <si>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</si>
  <si>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</si>
  <si>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</si>
  <si>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</si>
  <si>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</si>
  <si>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</si>
  <si>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</si>
  <si>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</si>
  <si>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</si>
  <si>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</si>
  <si>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</si>
  <si>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</si>
  <si>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</si>
  <si>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</si>
  <si>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</si>
  <si>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</si>
  <si>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</si>
  <si>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</si>
  <si>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</si>
  <si>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</si>
  <si>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</si>
  <si>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</si>
  <si>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</si>
  <si>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</si>
  <si>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</si>
  <si>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</si>
  <si>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</si>
  <si>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</si>
  <si>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</si>
  <si>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</si>
  <si>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</si>
  <si>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</si>
  <si>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</si>
  <si>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</si>
  <si>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</si>
  <si>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</si>
  <si>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</si>
  <si>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</si>
  <si>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</si>
  <si>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</si>
  <si>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</si>
  <si>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</si>
  <si>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</si>
  <si>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</si>
  <si>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</si>
  <si>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</si>
  <si>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</si>
  <si>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</si>
  <si>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</si>
  <si>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</si>
  <si>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</si>
  <si>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</si>
  <si>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</si>
  <si>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</si>
  <si>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</si>
  <si>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</si>
  <si>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</si>
  <si>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</si>
  <si>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</si>
  <si>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</si>
  <si>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</si>
  <si>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</si>
  <si>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</si>
  <si>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</si>
  <si>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</si>
  <si>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</si>
  <si>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</si>
  <si>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</si>
  <si>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</si>
  <si>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</si>
  <si>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</si>
  <si>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</si>
  <si>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</si>
  <si>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</si>
  <si>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</si>
  <si>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</si>
  <si>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</si>
  <si>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</si>
  <si>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</si>
  <si>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</si>
  <si>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</si>
  <si>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</si>
  <si>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</si>
  <si>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</si>
  <si>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</si>
  <si>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</si>
  <si>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</si>
  <si>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</si>
  <si>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</si>
  <si>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</si>
  <si>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</si>
  <si>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</si>
  <si>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</si>
  <si>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</si>
  <si>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</si>
  <si>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</si>
  <si>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</si>
  <si>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</si>
  <si>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</si>
  <si>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</si>
  <si>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</si>
  <si>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</si>
  <si>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</si>
  <si>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</si>
  <si>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</si>
  <si>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</si>
  <si>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</si>
  <si>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</si>
  <si>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</si>
  <si>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</si>
  <si>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</si>
  <si>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</si>
  <si>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</si>
  <si>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</si>
  <si>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</si>
  <si>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</si>
  <si>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</si>
  <si>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</si>
  <si>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</si>
  <si>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</si>
  <si>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</si>
  <si>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</si>
  <si>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</si>
  <si>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</si>
  <si>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</si>
  <si>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</si>
  <si>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</si>
  <si>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</si>
  <si>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</si>
  <si>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</si>
  <si>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</si>
  <si>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</si>
  <si>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</si>
  <si>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</si>
  <si>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</si>
  <si>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</si>
  <si>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</si>
  <si>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</si>
  <si>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</si>
  <si>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</si>
  <si>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</si>
  <si>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</si>
  <si>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</si>
  <si>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</si>
  <si>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</si>
  <si>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</si>
  <si>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</si>
  <si>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</si>
  <si>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</si>
  <si>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</si>
  <si>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</si>
  <si>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</si>
  <si>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</si>
  <si>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</si>
  <si>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</si>
  <si>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</si>
  <si>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</si>
  <si>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</si>
  <si>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</si>
  <si>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</si>
  <si>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</si>
  <si>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</si>
  <si>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</si>
  <si>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</si>
  <si>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</si>
  <si>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</si>
  <si>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</si>
  <si>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</si>
  <si>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</si>
  <si>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</si>
  <si>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</si>
  <si>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</si>
  <si>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</si>
  <si>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</si>
  <si>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</si>
  <si>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</si>
  <si>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</si>
  <si>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</si>
  <si>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</si>
  <si>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</si>
  <si>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</si>
  <si>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</si>
  <si>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</si>
  <si>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</si>
  <si>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</si>
  <si>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</si>
  <si>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</si>
  <si>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</si>
  <si>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</si>
  <si>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</si>
  <si>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</si>
  <si>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</si>
  <si>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</si>
  <si>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</si>
  <si>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</si>
  <si>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</si>
  <si>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</si>
  <si>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</si>
  <si>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</si>
  <si>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</si>
  <si>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</si>
  <si>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</si>
  <si>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</si>
  <si>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</si>
  <si>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</si>
  <si>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</si>
  <si>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</si>
  <si>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</si>
  <si>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</si>
  <si>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</si>
  <si>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</si>
  <si>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</si>
  <si>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</si>
  <si>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</si>
  <si>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</si>
  <si>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</si>
  <si>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</si>
  <si>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</si>
  <si>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</si>
  <si>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</si>
  <si>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</si>
  <si>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</si>
  <si>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</si>
  <si>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</si>
  <si>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</si>
  <si>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</si>
  <si>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</si>
  <si>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</si>
  <si>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</si>
  <si>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</si>
  <si>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</si>
  <si>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</si>
  <si>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</si>
  <si>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</si>
  <si>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</si>
  <si>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</si>
  <si>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</si>
  <si>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</si>
  <si>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</si>
  <si>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</si>
  <si>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</si>
  <si>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</si>
  <si>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</si>
  <si>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</si>
  <si>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</si>
  <si>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</si>
  <si>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</si>
  <si>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</si>
  <si>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</si>
  <si>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</si>
  <si>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</si>
  <si>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</si>
  <si>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</si>
  <si>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</si>
  <si>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</si>
  <si>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</si>
  <si>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</si>
  <si>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</si>
  <si>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</si>
  <si>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</si>
  <si>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</si>
  <si>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</si>
  <si>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</si>
  <si>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</si>
  <si>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</si>
  <si>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</si>
  <si>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</si>
  <si>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</si>
  <si>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</si>
  <si>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</si>
  <si>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</si>
  <si>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</si>
  <si>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</si>
  <si>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</si>
  <si>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</si>
  <si>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</si>
  <si>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</si>
  <si>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</si>
  <si>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</si>
  <si>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</si>
  <si>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</si>
  <si>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</si>
  <si>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</si>
  <si>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</si>
  <si>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</si>
  <si>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</si>
  <si>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</si>
  <si>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</si>
  <si>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</si>
  <si>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</si>
  <si>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</si>
  <si>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</si>
  <si>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</si>
  <si>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</si>
  <si>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</si>
  <si>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</si>
  <si>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</si>
  <si>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</si>
  <si>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</si>
  <si>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</si>
  <si>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</si>
  <si>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</si>
  <si>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</si>
  <si>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</si>
  <si>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</si>
  <si>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</si>
  <si>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</si>
  <si>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</si>
  <si>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</si>
  <si>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</si>
  <si>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</si>
  <si>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</si>
  <si>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</si>
  <si>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</si>
  <si>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</si>
  <si>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</si>
  <si>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</si>
  <si>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</si>
  <si>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</si>
  <si>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</si>
  <si>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</si>
  <si>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</si>
  <si>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</si>
  <si>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</si>
  <si>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</si>
  <si>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</si>
  <si>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</si>
  <si>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</si>
  <si>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</si>
  <si>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</si>
  <si>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</si>
  <si>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</si>
  <si>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</si>
  <si>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</si>
  <si>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</si>
  <si>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</si>
  <si>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</si>
  <si>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</si>
  <si>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</si>
  <si>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</si>
  <si>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</si>
  <si>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</si>
  <si>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</si>
  <si>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</si>
  <si>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</si>
  <si>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</si>
  <si>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</si>
  <si>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</si>
  <si>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</si>
  <si>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</si>
  <si>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</si>
  <si>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</si>
  <si>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</si>
  <si>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</si>
  <si>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</si>
  <si>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</si>
  <si>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</si>
  <si>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</si>
  <si>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</si>
  <si>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</si>
  <si>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</si>
  <si>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</si>
  <si>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</si>
  <si>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</si>
  <si>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</si>
  <si>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</si>
  <si>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</si>
  <si>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</si>
  <si>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</si>
  <si>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</si>
  <si>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</si>
  <si>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</si>
  <si>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</si>
  <si>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</si>
  <si>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</si>
  <si>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</si>
  <si>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</si>
  <si>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</si>
  <si>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</si>
  <si>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</si>
  <si>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</si>
  <si>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</si>
  <si>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</si>
  <si>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</si>
  <si>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</si>
  <si>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</si>
  <si>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</si>
  <si>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</si>
  <si>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</si>
  <si>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</si>
  <si>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</si>
  <si>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</si>
  <si>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</si>
  <si>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</si>
  <si>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</si>
  <si>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</si>
  <si>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</si>
  <si>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</si>
  <si>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</si>
  <si>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</si>
  <si>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</si>
  <si>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</si>
  <si>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</si>
  <si>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</si>
  <si>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</si>
  <si>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</si>
  <si>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</si>
  <si>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</si>
  <si>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</si>
  <si>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</si>
  <si>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</si>
  <si>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</si>
  <si>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</si>
  <si>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</si>
  <si>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</si>
  <si>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</si>
  <si>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</si>
  <si>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</si>
  <si>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</si>
  <si>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</si>
  <si>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</si>
  <si>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</si>
  <si>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</si>
  <si>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</si>
  <si>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</si>
  <si>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</si>
  <si>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</si>
  <si>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</si>
  <si>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</si>
  <si>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</si>
  <si>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</si>
  <si>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</si>
  <si>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</si>
  <si>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</si>
  <si>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</si>
  <si>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</si>
  <si>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</si>
  <si>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</si>
  <si>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</si>
  <si>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</si>
  <si>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</si>
  <si>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</si>
  <si>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</si>
  <si>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</si>
  <si>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</si>
  <si>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</si>
  <si>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</si>
  <si>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</si>
  <si>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</si>
  <si>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</si>
  <si>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</si>
  <si>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</si>
  <si>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</si>
  <si>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</si>
  <si>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</si>
  <si>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</si>
  <si>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</si>
  <si>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</si>
  <si>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</si>
  <si>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</si>
  <si>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</si>
  <si>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</si>
  <si>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</si>
  <si>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</si>
  <si>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</si>
  <si>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</si>
  <si>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</si>
  <si>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</si>
  <si>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</si>
  <si>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</si>
  <si>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</si>
  <si>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</si>
  <si>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</si>
  <si>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</si>
  <si>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</si>
  <si>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</si>
  <si>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</si>
  <si>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</si>
  <si>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</si>
  <si>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</si>
  <si>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</si>
  <si>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</si>
  <si>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</si>
  <si>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</si>
  <si>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</si>
  <si>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</si>
  <si>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</si>
  <si>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</si>
  <si>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</si>
  <si>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</si>
  <si>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</si>
  <si>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</si>
  <si>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</si>
  <si>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</si>
  <si>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</si>
  <si>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</si>
  <si>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</si>
  <si>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</si>
  <si>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</si>
  <si>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</si>
  <si>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</si>
  <si>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</si>
  <si>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</si>
  <si>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</si>
  <si>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</si>
  <si>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</si>
  <si>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</si>
  <si>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</si>
  <si>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</si>
  <si>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</si>
  <si>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</si>
  <si>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</si>
  <si>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</si>
  <si>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</si>
  <si>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</si>
  <si>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</si>
  <si>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</si>
  <si>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</si>
  <si>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</si>
  <si>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</si>
  <si>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</si>
  <si>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</si>
  <si>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</si>
  <si>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</si>
  <si>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</si>
  <si>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</si>
  <si>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</si>
  <si>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</si>
  <si>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</si>
  <si>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</si>
  <si>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</si>
  <si>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</si>
  <si>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</si>
  <si>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</si>
  <si>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</si>
  <si>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</si>
  <si>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</si>
  <si>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</si>
  <si>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</si>
  <si>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</si>
  <si>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</si>
  <si>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</si>
  <si>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</si>
  <si>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</si>
  <si>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</si>
  <si>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</si>
  <si>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</si>
  <si>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</si>
  <si>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</si>
  <si>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</si>
  <si>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</si>
  <si>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</si>
  <si>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</si>
  <si>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</si>
  <si>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</si>
  <si>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</si>
  <si>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</si>
  <si>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</si>
  <si>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</si>
  <si>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</si>
  <si>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</si>
  <si>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</si>
  <si>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</si>
  <si>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</si>
  <si>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</si>
  <si>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</si>
  <si>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</si>
  <si>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</si>
  <si>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</si>
  <si>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</si>
  <si>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</si>
  <si>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</si>
  <si>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</si>
  <si>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</si>
  <si>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</si>
  <si>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</si>
  <si>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</si>
  <si>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</si>
  <si>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</si>
  <si>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</si>
  <si>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</si>
  <si>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</si>
  <si>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</si>
  <si>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</si>
  <si>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</si>
  <si>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</si>
  <si>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</si>
  <si>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</si>
  <si>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</si>
  <si>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</si>
  <si>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</si>
  <si>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</si>
  <si>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</si>
  <si>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</si>
  <si>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</si>
  <si>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</si>
  <si>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</si>
  <si>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</si>
  <si>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</si>
  <si>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</si>
  <si>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</si>
  <si>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</si>
  <si>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</si>
  <si>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</si>
  <si>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</si>
  <si>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</si>
  <si>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</si>
  <si>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</si>
  <si>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</si>
  <si>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</si>
  <si>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</si>
  <si>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</si>
  <si>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</si>
  <si>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</si>
  <si>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</si>
  <si>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</si>
  <si>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</si>
  <si>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</si>
  <si>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</si>
  <si>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</si>
  <si>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</si>
  <si>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</si>
  <si>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</si>
  <si>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</si>
  <si>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</si>
  <si>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</si>
  <si>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</si>
  <si>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</si>
  <si>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</si>
  <si>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</si>
  <si>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</si>
  <si>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</si>
  <si>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</si>
  <si>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</si>
  <si>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</si>
  <si>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</si>
  <si>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</si>
  <si>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</si>
  <si>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</si>
  <si>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</si>
  <si>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</si>
  <si>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</si>
  <si>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</si>
  <si>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</si>
  <si>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</si>
  <si>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</si>
  <si>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</si>
  <si>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</si>
  <si>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</si>
  <si>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</si>
  <si>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</si>
  <si>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</si>
  <si>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</si>
  <si>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</si>
  <si>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</si>
  <si>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</si>
  <si>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</si>
  <si>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</si>
  <si>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</si>
  <si>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</si>
  <si>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</si>
  <si>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</si>
  <si>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</si>
  <si>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</si>
  <si>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</si>
  <si>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</si>
  <si>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</si>
  <si>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</si>
  <si>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</si>
  <si>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</si>
  <si>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</si>
  <si>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</si>
  <si>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</si>
  <si>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</si>
  <si>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</si>
  <si>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</si>
  <si>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</si>
  <si>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</si>
  <si>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</si>
  <si>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</si>
  <si>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</si>
  <si>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</si>
  <si>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</si>
  <si>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</si>
  <si>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</si>
  <si>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</si>
  <si>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</si>
  <si>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</si>
  <si>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</si>
  <si>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</si>
  <si>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</si>
  <si>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</si>
  <si>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</si>
  <si>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</si>
  <si>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</si>
  <si>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</si>
  <si>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</si>
  <si>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</si>
  <si>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</si>
  <si>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</si>
  <si>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</si>
  <si>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</si>
  <si>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</si>
  <si>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</si>
  <si>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</si>
  <si>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</si>
  <si>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</si>
  <si>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</si>
  <si>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</si>
  <si>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</si>
  <si>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</si>
  <si>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</si>
  <si>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</si>
  <si>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</si>
  <si>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</si>
  <si>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</si>
  <si>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</si>
  <si>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</si>
  <si>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</si>
  <si>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</si>
  <si>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</si>
  <si>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</si>
  <si>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</si>
  <si>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</si>
  <si>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</si>
  <si>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</si>
  <si>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</si>
  <si>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</si>
  <si>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</si>
  <si>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</si>
  <si>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</si>
  <si>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</si>
  <si>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</si>
  <si>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</si>
  <si>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</si>
  <si>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</si>
  <si>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</si>
  <si>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</si>
  <si>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</si>
  <si>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</si>
  <si>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</si>
  <si>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</si>
  <si>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</si>
  <si>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</si>
  <si>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</si>
  <si>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</si>
  <si>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</si>
  <si>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</si>
  <si>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</si>
  <si>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</si>
  <si>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</si>
  <si>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</si>
  <si>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</si>
  <si>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</si>
  <si>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</si>
  <si>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</si>
  <si>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</si>
  <si>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</si>
  <si>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</si>
  <si>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</si>
  <si>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</si>
  <si>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</si>
  <si>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</si>
  <si>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</si>
  <si>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</si>
  <si>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</si>
  <si>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</si>
  <si>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</si>
  <si>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</si>
  <si>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</si>
  <si>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</si>
  <si>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</si>
  <si>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</si>
  <si>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</si>
  <si>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</si>
  <si>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</si>
  <si>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</si>
  <si>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</si>
  <si>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</si>
  <si>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</si>
  <si>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</si>
  <si>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</si>
  <si>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</si>
  <si>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</si>
  <si>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</si>
  <si>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</si>
  <si>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</si>
  <si>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</si>
  <si>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</si>
  <si>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</si>
  <si>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</si>
  <si>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</si>
  <si>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</si>
  <si>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</si>
  <si>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</si>
  <si>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</si>
  <si>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</si>
  <si>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</si>
  <si>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</si>
  <si>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</si>
  <si>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</si>
  <si>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</si>
  <si>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</si>
  <si>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</si>
  <si>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</si>
  <si>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</si>
  <si>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</si>
  <si>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</si>
  <si>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</si>
  <si>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</si>
  <si>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</si>
  <si>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</si>
  <si>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</si>
  <si>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</si>
  <si>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</si>
  <si>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</si>
  <si>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</si>
  <si>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</si>
  <si>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</si>
  <si>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</si>
  <si>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</si>
  <si>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</si>
  <si>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</si>
  <si>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</si>
  <si>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</si>
  <si>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</si>
  <si>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</si>
  <si>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</si>
  <si>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</si>
  <si>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</si>
  <si>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</si>
  <si>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</si>
  <si>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</si>
  <si>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</si>
  <si>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</si>
  <si>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</si>
  <si>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</si>
  <si>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</si>
  <si>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</si>
  <si>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</si>
  <si>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</si>
  <si>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</si>
  <si>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</si>
  <si>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</si>
  <si>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</si>
  <si>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</si>
  <si>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</si>
  <si>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</si>
  <si>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</si>
  <si>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</si>
  <si>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</si>
  <si>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</si>
  <si>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</si>
  <si>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</si>
  <si>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</si>
  <si>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</si>
  <si>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</si>
  <si>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</si>
  <si>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</si>
  <si>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</si>
  <si>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</si>
  <si>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</si>
  <si>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</si>
  <si>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</si>
  <si>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</si>
  <si>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</si>
  <si>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</si>
  <si>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</si>
  <si>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</si>
  <si>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</si>
  <si>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</si>
  <si>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</si>
  <si>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</si>
  <si>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</si>
  <si>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</si>
  <si>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</si>
  <si>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</si>
  <si>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</si>
  <si>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</si>
  <si>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</si>
  <si>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</si>
  <si>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</si>
  <si>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</si>
  <si>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</si>
  <si>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</si>
  <si>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</si>
  <si>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</si>
  <si>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</si>
  <si>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</si>
  <si>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</si>
  <si>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</si>
  <si>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</si>
  <si>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</si>
  <si>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</si>
  <si>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</si>
  <si>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</si>
  <si>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</si>
  <si>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</si>
  <si>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</si>
  <si>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</si>
  <si>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</si>
  <si>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</si>
  <si>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</si>
  <si>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</si>
  <si>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</si>
  <si>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</si>
  <si>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</si>
  <si>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</si>
  <si>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</si>
  <si>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</si>
  <si>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</si>
  <si>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</si>
  <si>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</si>
  <si>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</si>
  <si>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</si>
  <si>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</si>
  <si>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</si>
  <si>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</si>
  <si>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</si>
  <si>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</si>
  <si>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</si>
  <si>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</si>
  <si>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</si>
  <si>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</si>
  <si>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</si>
  <si>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</si>
  <si>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</si>
  <si>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</si>
  <si>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</si>
  <si>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</si>
  <si>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</si>
  <si>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</si>
  <si>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</si>
  <si>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</si>
  <si>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</si>
  <si>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</si>
  <si>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</si>
  <si>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</si>
  <si>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</si>
  <si>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</si>
  <si>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</si>
  <si>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</si>
  <si>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</si>
  <si>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</si>
  <si>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</si>
  <si>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</si>
  <si>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</si>
  <si>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</si>
  <si>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</si>
  <si>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</si>
  <si>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</si>
  <si>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</si>
  <si>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</si>
  <si>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</si>
  <si>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</si>
  <si>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</si>
  <si>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</si>
  <si>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</si>
  <si>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</si>
  <si>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</si>
  <si>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</si>
  <si>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</si>
  <si>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</si>
  <si>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</si>
  <si>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</si>
  <si>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</si>
  <si>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</si>
  <si>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</si>
  <si>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</si>
  <si>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</si>
  <si>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</si>
  <si>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</si>
  <si>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</si>
  <si>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</si>
  <si>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</si>
  <si>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</si>
  <si>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</si>
  <si>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</si>
  <si>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</si>
  <si>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</si>
  <si>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</si>
  <si>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</si>
  <si>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</si>
  <si>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</si>
  <si>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</si>
  <si>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</si>
  <si>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</si>
  <si>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</si>
  <si>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</si>
  <si>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</si>
  <si>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</si>
  <si>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</si>
  <si>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</si>
  <si>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</si>
  <si>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</si>
  <si>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</si>
  <si>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</si>
  <si>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</si>
  <si>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</si>
  <si>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</si>
  <si>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</si>
  <si>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</si>
  <si>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</si>
  <si>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</si>
  <si>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</si>
  <si>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</si>
  <si>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</si>
  <si>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</si>
  <si>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</si>
  <si>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</si>
  <si>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</si>
  <si>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</si>
  <si>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</si>
  <si>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</si>
  <si>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</si>
  <si>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</si>
  <si>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</si>
  <si>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</si>
  <si>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</si>
  <si>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</si>
  <si>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</si>
  <si>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</si>
  <si>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</si>
  <si>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</si>
  <si>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</si>
  <si>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</si>
  <si>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</si>
  <si>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</si>
  <si>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</si>
  <si>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</si>
  <si>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</si>
  <si>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</si>
  <si>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</si>
  <si>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</si>
  <si>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</si>
  <si>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</si>
  <si>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</si>
  <si>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</si>
  <si>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</si>
  <si>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</si>
  <si>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</si>
  <si>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</si>
  <si>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</si>
  <si>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</si>
  <si>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</si>
  <si>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</si>
  <si>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</si>
  <si>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</si>
  <si>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</si>
  <si>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</si>
  <si>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</si>
  <si>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</si>
  <si>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</si>
  <si>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</si>
  <si>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</si>
  <si>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</si>
  <si>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</si>
  <si>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</si>
  <si>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</si>
  <si>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</si>
  <si>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</si>
  <si>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</si>
  <si>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</si>
  <si>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</si>
  <si>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</si>
  <si>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</si>
  <si>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</si>
  <si>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</si>
  <si>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</si>
  <si>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</si>
  <si>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</si>
  <si>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</si>
  <si>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</si>
  <si>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</si>
  <si>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</si>
  <si>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</si>
  <si>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</si>
  <si>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</si>
  <si>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</si>
  <si>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</si>
  <si>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</si>
  <si>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</si>
  <si>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</si>
  <si>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</si>
  <si>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</si>
  <si>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</si>
  <si>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</si>
  <si>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</si>
  <si>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</si>
  <si>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</si>
  <si>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</si>
  <si>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</si>
  <si>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</si>
  <si>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</si>
  <si>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</si>
  <si>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</si>
  <si>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</si>
  <si>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</si>
  <si>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</si>
  <si>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</si>
  <si>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</si>
  <si>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</si>
  <si>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</si>
  <si>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</si>
  <si>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</si>
  <si>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</si>
  <si>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</si>
  <si>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</si>
  <si>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</si>
  <si>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</si>
  <si>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</si>
  <si>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</si>
  <si>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</si>
  <si>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</si>
  <si>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</si>
  <si>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</si>
  <si>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</si>
  <si>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</si>
  <si>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</si>
  <si>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</si>
  <si>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</si>
  <si>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</si>
  <si>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</si>
  <si>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</si>
  <si>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</si>
  <si>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</si>
  <si>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</si>
  <si>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</si>
  <si>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</si>
  <si>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</si>
  <si>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</si>
  <si>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</si>
  <si>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</si>
  <si>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</si>
  <si>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</si>
  <si>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</si>
  <si>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</si>
  <si>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</si>
  <si>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</si>
  <si>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</si>
  <si>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</si>
  <si>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</si>
  <si>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</si>
  <si>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</si>
  <si>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</si>
  <si>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</si>
  <si>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</si>
  <si>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</si>
  <si>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</si>
  <si>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</si>
  <si>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</si>
  <si>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</si>
  <si>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</si>
  <si>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</si>
  <si>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</si>
  <si>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</si>
  <si>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</si>
  <si>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</si>
  <si>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</si>
  <si>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</si>
  <si>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</si>
  <si>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</si>
  <si>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</si>
  <si>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</si>
  <si>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</si>
  <si>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</si>
  <si>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</si>
  <si>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</si>
  <si>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</si>
  <si>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</si>
  <si>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</si>
  <si>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</si>
  <si>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</si>
  <si>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</si>
  <si>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</si>
  <si>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</si>
  <si>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</si>
  <si>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</si>
  <si>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</si>
  <si>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</si>
  <si>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</si>
  <si>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</si>
  <si>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</si>
  <si>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</si>
  <si>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</si>
  <si>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</si>
  <si>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</si>
  <si>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</si>
  <si>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</si>
  <si>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</si>
  <si>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</si>
  <si>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</si>
  <si>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</si>
  <si>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</si>
  <si>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</si>
  <si>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</si>
  <si>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</si>
  <si>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</si>
  <si>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</si>
  <si>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</si>
  <si>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</si>
  <si>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</si>
  <si>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</si>
  <si>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</si>
  <si>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</si>
  <si>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</si>
  <si>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</si>
  <si>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</si>
  <si>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</si>
  <si>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</si>
  <si>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</si>
  <si>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</si>
  <si>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</si>
  <si>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</si>
  <si>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</si>
  <si>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</si>
  <si>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</si>
  <si>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</si>
  <si>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</si>
  <si>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</si>
  <si>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</si>
  <si>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</si>
  <si>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</si>
  <si>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</si>
  <si>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</si>
  <si>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</si>
  <si>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</si>
  <si>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</si>
  <si>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</si>
  <si>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</si>
  <si>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</si>
  <si>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</si>
  <si>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</si>
  <si>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</si>
  <si>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</si>
  <si>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</si>
  <si>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</si>
  <si>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</si>
  <si>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</si>
  <si>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</si>
  <si>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</si>
  <si>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</si>
  <si>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</si>
  <si>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</si>
  <si>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</si>
  <si>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</si>
  <si>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</si>
  <si>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</si>
  <si>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</si>
  <si>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</si>
  <si>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</si>
  <si>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</si>
  <si>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</si>
  <si>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</si>
  <si>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</si>
  <si>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</si>
  <si>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</si>
  <si>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</si>
  <si>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</si>
  <si>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</si>
  <si>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</si>
  <si>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</si>
  <si>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</si>
  <si>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</si>
  <si>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</si>
  <si>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</si>
  <si>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</si>
  <si>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</si>
  <si>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</si>
  <si>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</si>
  <si>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</si>
  <si>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</si>
  <si>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</si>
  <si>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</si>
  <si>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</si>
  <si>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</si>
  <si>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</si>
  <si>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</si>
  <si>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</si>
  <si>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</si>
  <si>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</si>
  <si>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</si>
  <si>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</si>
  <si>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</si>
  <si>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</si>
  <si>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</si>
  <si>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</si>
  <si>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</si>
  <si>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</si>
  <si>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</si>
  <si>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</si>
  <si>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</si>
  <si>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</si>
  <si>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</si>
  <si>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</si>
  <si>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</si>
  <si>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</si>
  <si>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</si>
  <si>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</si>
  <si>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</si>
  <si>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</si>
  <si>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</si>
  <si>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</si>
  <si>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</si>
  <si>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</si>
  <si>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</si>
  <si>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</si>
  <si>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</si>
  <si>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</si>
  <si>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</si>
  <si>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</si>
  <si>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</si>
  <si>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</si>
  <si>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</si>
  <si>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</si>
  <si>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</si>
  <si>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</si>
  <si>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</si>
  <si>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</si>
  <si>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</si>
  <si>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</si>
  <si>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</si>
  <si>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</si>
  <si>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</si>
  <si>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</si>
  <si>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</si>
  <si>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</si>
  <si>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</si>
  <si>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</si>
  <si>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</si>
  <si>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</si>
  <si>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</si>
  <si>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</si>
  <si>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</si>
  <si>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</si>
  <si>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</si>
  <si>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</si>
  <si>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</si>
  <si>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</si>
  <si>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</si>
  <si>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</si>
  <si>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</si>
  <si>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</si>
  <si>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</si>
  <si>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</si>
  <si>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</si>
  <si>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</si>
  <si>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</si>
  <si>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</si>
  <si>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</si>
  <si>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</si>
  <si>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</si>
  <si>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</si>
  <si>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</si>
  <si>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</si>
  <si>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</si>
  <si>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</si>
  <si>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</si>
  <si>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</si>
  <si>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</si>
  <si>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</si>
  <si>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</si>
  <si>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</si>
  <si>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</si>
  <si>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</si>
  <si>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</si>
  <si>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</si>
  <si>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</si>
  <si>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</si>
  <si>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</si>
  <si>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</si>
  <si>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</si>
  <si>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</si>
  <si>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</si>
  <si>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</si>
  <si>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</si>
  <si>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</si>
  <si>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</si>
  <si>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</si>
  <si>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</si>
  <si>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</si>
  <si>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</si>
  <si>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</si>
  <si>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</si>
  <si>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</si>
  <si>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</si>
  <si>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</si>
  <si>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</si>
  <si>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</si>
  <si>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</si>
  <si>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</si>
  <si>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</si>
  <si>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</si>
  <si>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</si>
  <si>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</si>
  <si>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</si>
  <si>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</si>
  <si>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</si>
  <si>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</si>
  <si>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</si>
  <si>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</si>
  <si>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</si>
  <si>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</si>
  <si>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</si>
  <si>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</si>
  <si>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</si>
  <si>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</si>
  <si>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</si>
  <si>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</si>
  <si>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</si>
  <si>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</si>
  <si>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</si>
  <si>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</si>
  <si>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</si>
  <si>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</si>
  <si>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</si>
  <si>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</si>
  <si>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</si>
  <si>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</si>
  <si>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</si>
  <si>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</si>
  <si>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</si>
  <si>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</si>
  <si>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</si>
  <si>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</si>
  <si>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</si>
  <si>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</si>
  <si>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</si>
  <si>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</si>
  <si>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</si>
  <si>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</si>
  <si>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</si>
  <si>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</si>
  <si>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</si>
  <si>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</si>
  <si>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</si>
  <si>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</si>
  <si>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</si>
  <si>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</si>
  <si>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</si>
  <si>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</si>
  <si>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</si>
  <si>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</si>
  <si>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</si>
  <si>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</si>
  <si>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</si>
  <si>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</si>
  <si>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</si>
  <si>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</si>
  <si>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</si>
  <si>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</si>
  <si>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</si>
  <si>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</si>
  <si>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</si>
  <si>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</si>
  <si>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</si>
  <si>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</si>
  <si>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</si>
  <si>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</si>
  <si>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</si>
  <si>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</si>
  <si>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</si>
  <si>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</si>
  <si>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</si>
  <si>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</si>
  <si>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</si>
  <si>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</si>
  <si>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</si>
  <si>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</si>
  <si>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</si>
  <si>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</si>
  <si>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</si>
  <si>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</si>
  <si>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</si>
  <si>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</si>
  <si>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</si>
  <si>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</si>
  <si>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</si>
  <si>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</si>
  <si>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</si>
  <si>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</si>
  <si>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</si>
  <si>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</si>
  <si>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</si>
  <si>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</si>
  <si>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</si>
  <si>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</si>
  <si>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</si>
  <si>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</si>
  <si>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</si>
  <si>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</si>
  <si>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</si>
  <si>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</si>
  <si>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</si>
  <si>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</si>
  <si>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</si>
  <si>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</si>
  <si>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</si>
  <si>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</si>
  <si>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</si>
  <si>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</si>
  <si>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</si>
  <si>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</si>
  <si>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</si>
  <si>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</si>
  <si>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</si>
  <si>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</si>
  <si>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</si>
  <si>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</si>
  <si>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</si>
  <si>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</si>
  <si>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</si>
  <si>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</si>
  <si>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</si>
  <si>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</si>
  <si>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</si>
  <si>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</si>
  <si>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</si>
  <si>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</si>
  <si>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</si>
  <si>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</si>
  <si>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</si>
  <si>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</si>
  <si>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</si>
  <si>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</si>
  <si>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</si>
  <si>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</si>
  <si>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</si>
  <si>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</si>
  <si>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</si>
  <si>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</si>
  <si>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</si>
  <si>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</si>
  <si>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</si>
  <si>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</si>
  <si>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</si>
  <si>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</si>
  <si>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</si>
  <si>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</si>
  <si>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</si>
  <si>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</si>
  <si>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</si>
  <si>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</si>
  <si>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</si>
  <si>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</si>
  <si>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</si>
  <si>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</si>
  <si>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</si>
  <si>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</si>
  <si>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</si>
  <si>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</si>
  <si>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</si>
  <si>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</si>
  <si>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</si>
  <si>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</si>
  <si>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</si>
  <si>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</si>
  <si>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</si>
  <si>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</si>
  <si>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</si>
  <si>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</si>
  <si>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</si>
  <si>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</si>
  <si>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</si>
  <si>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</si>
  <si>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</si>
  <si>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</si>
  <si>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</si>
  <si>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</si>
  <si>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</si>
  <si>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</si>
  <si>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</si>
  <si>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</si>
  <si>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</si>
  <si>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</si>
  <si>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</si>
  <si>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</si>
  <si>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</si>
  <si>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</si>
  <si>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</si>
  <si>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</si>
  <si>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</si>
  <si>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</si>
  <si>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</si>
  <si>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</si>
  <si>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</si>
  <si>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</si>
  <si>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</si>
  <si>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</si>
  <si>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</si>
  <si>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</si>
  <si>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</si>
  <si>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</si>
  <si>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</si>
  <si>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</si>
  <si>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</si>
  <si>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</si>
  <si>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</si>
  <si>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</si>
  <si>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</si>
  <si>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</si>
  <si>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</si>
  <si>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</si>
  <si>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</si>
  <si>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</si>
  <si>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</si>
  <si>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</si>
  <si>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</si>
  <si>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</si>
  <si>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</si>
  <si>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</si>
  <si>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</si>
  <si>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</si>
  <si>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</si>
  <si>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</si>
  <si>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</si>
  <si>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</si>
  <si>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</si>
  <si>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</si>
  <si>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</si>
  <si>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</si>
  <si>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</si>
  <si>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</si>
  <si>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</si>
  <si>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</si>
  <si>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</si>
  <si>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</si>
  <si>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</si>
  <si>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</si>
  <si>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</si>
  <si>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</si>
  <si>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</si>
  <si>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</si>
  <si>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</si>
  <si>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</si>
  <si>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</si>
  <si>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</si>
  <si>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</si>
  <si>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</si>
  <si>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</si>
  <si>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</si>
  <si>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</si>
  <si>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</si>
  <si>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</si>
  <si>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</si>
  <si>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</si>
  <si>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</si>
  <si>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</si>
  <si>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</si>
  <si>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</si>
  <si>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</si>
  <si>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</si>
  <si>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</si>
  <si>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</si>
  <si>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</si>
  <si>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</si>
  <si>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</si>
  <si>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</si>
  <si>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</si>
  <si>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</si>
  <si>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</si>
  <si>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</si>
  <si>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</si>
  <si>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</si>
  <si>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</si>
  <si>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</si>
  <si>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</si>
  <si>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</si>
  <si>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</si>
  <si>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</si>
  <si>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</si>
  <si>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</si>
  <si>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</si>
  <si>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</si>
  <si>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</si>
  <si>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</si>
  <si>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</si>
  <si>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</si>
  <si>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</si>
  <si>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</si>
  <si>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</si>
  <si>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</si>
  <si>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</si>
  <si>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</si>
  <si>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</si>
  <si>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</si>
  <si>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</si>
  <si>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</si>
  <si>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</si>
  <si>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</si>
  <si>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</si>
  <si>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</si>
  <si>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</si>
  <si>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</si>
  <si>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</si>
  <si>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</si>
  <si>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</si>
  <si>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</si>
  <si>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</si>
  <si>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</si>
  <si>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</si>
  <si>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</si>
  <si>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</si>
  <si>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</si>
  <si>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</si>
  <si>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</si>
  <si>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</si>
  <si>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</si>
  <si>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</si>
  <si>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</si>
  <si>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</si>
  <si>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</si>
  <si>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</si>
  <si>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</si>
  <si>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</si>
  <si>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</si>
  <si>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</si>
  <si>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</si>
  <si>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</si>
  <si>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</si>
  <si>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</si>
  <si>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</si>
  <si>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</si>
  <si>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</si>
  <si>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</si>
  <si>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</si>
  <si>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</si>
  <si>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</si>
  <si>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</si>
  <si>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</si>
  <si>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</si>
  <si>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</si>
  <si>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</si>
  <si>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</si>
  <si>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</si>
  <si>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</si>
  <si>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</si>
  <si>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</si>
  <si>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</si>
  <si>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</si>
  <si>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</si>
  <si>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</si>
  <si>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</si>
  <si>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</si>
  <si>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</si>
  <si>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</si>
  <si>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</si>
  <si>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</si>
  <si>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</si>
  <si>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</si>
  <si>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</si>
  <si>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</si>
  <si>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</si>
  <si>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</si>
  <si>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</si>
  <si>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</si>
  <si>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</si>
  <si>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</si>
  <si>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</si>
  <si>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</si>
  <si>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</si>
  <si>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</si>
  <si>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</si>
  <si>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</si>
  <si>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</si>
  <si>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</si>
  <si>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</si>
  <si>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</si>
  <si>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</si>
  <si>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</si>
  <si>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</si>
  <si>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</si>
  <si>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</si>
  <si>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</si>
  <si>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</si>
  <si>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</si>
  <si>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</si>
  <si>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</si>
  <si>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</si>
  <si>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</si>
  <si>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</si>
  <si>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</si>
  <si>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</si>
  <si>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</si>
  <si>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</si>
  <si>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</si>
  <si>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</si>
  <si>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</si>
  <si>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</si>
  <si>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</si>
  <si>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</si>
  <si>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</si>
  <si>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</si>
  <si>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</si>
  <si>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</si>
  <si>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</si>
  <si>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</si>
  <si>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</si>
  <si>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</si>
  <si>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</si>
  <si>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</si>
  <si>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</si>
  <si>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</si>
  <si>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</si>
  <si>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</si>
  <si>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</si>
  <si>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</si>
  <si>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</si>
  <si>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</si>
  <si>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</si>
  <si>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</si>
  <si>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</si>
  <si>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</si>
  <si>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</si>
  <si>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</si>
  <si>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</si>
  <si>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</si>
  <si>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</si>
  <si>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</si>
  <si>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</si>
  <si>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</si>
  <si>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</si>
  <si>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</si>
  <si>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</si>
  <si>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</si>
  <si>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</si>
  <si>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</si>
  <si>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</si>
  <si>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</si>
  <si>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</si>
  <si>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</si>
  <si>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</si>
  <si>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</si>
  <si>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</si>
  <si>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</si>
  <si>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</si>
  <si>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</si>
  <si>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</si>
  <si>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</si>
  <si>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</si>
  <si>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</si>
  <si>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</si>
  <si>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</si>
  <si>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</si>
  <si>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</si>
  <si>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</si>
  <si>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</si>
  <si>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</si>
  <si>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</si>
  <si>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</si>
  <si>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</si>
  <si>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</si>
  <si>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</si>
  <si>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</si>
  <si>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</si>
  <si>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</si>
  <si>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</si>
  <si>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</si>
  <si>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</si>
  <si>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</si>
  <si>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</si>
  <si>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</si>
  <si>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</si>
  <si>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</si>
  <si>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</si>
  <si>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</si>
  <si>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</si>
  <si>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</si>
  <si>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</si>
  <si>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</si>
  <si>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</si>
  <si>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</si>
  <si>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</si>
  <si>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</si>
  <si>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</si>
  <si>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</si>
  <si>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</si>
  <si>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</si>
  <si>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</si>
  <si>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</si>
  <si>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</si>
  <si>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</si>
  <si>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</si>
  <si>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</si>
  <si>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</si>
  <si>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</si>
  <si>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</si>
  <si>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</si>
  <si>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</si>
  <si>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</si>
  <si>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</si>
  <si>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</si>
  <si>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</si>
  <si>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</si>
  <si>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</si>
  <si>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</si>
  <si>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</si>
  <si>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</si>
  <si>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</si>
  <si>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</si>
  <si>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</si>
  <si>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</si>
  <si>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</si>
  <si>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</si>
  <si>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</si>
  <si>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</si>
  <si>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</si>
  <si>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</si>
  <si>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</si>
  <si>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</si>
  <si>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</si>
  <si>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</si>
  <si>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</si>
  <si>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</si>
  <si>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</si>
  <si>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</si>
  <si>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</si>
  <si>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</si>
  <si>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</si>
  <si>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</si>
  <si>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</si>
  <si>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</si>
  <si>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</si>
  <si>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</si>
  <si>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</si>
  <si>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</si>
  <si>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</si>
  <si>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</si>
  <si>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</si>
  <si>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</si>
  <si>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</si>
  <si>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</si>
  <si>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</si>
  <si>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</si>
  <si>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</si>
  <si>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</si>
  <si>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</si>
  <si>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</si>
  <si>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</si>
  <si>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</si>
  <si>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</si>
  <si>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</si>
  <si>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</si>
  <si>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</si>
  <si>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</si>
  <si>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</si>
  <si>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</si>
  <si>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</si>
  <si>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</si>
  <si>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</si>
  <si>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</si>
  <si>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</si>
  <si>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</si>
  <si>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</si>
  <si>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</si>
  <si>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</si>
  <si>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</si>
  <si>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</si>
  <si>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</si>
  <si>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</si>
  <si>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</si>
  <si>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</si>
  <si>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</si>
  <si>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</si>
  <si>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</si>
  <si>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</si>
  <si>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</si>
  <si>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</si>
  <si>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</si>
  <si>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</si>
  <si>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</si>
  <si>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</si>
  <si>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</si>
  <si>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</si>
  <si>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</si>
  <si>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</si>
  <si>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</si>
  <si>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</si>
  <si>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</si>
  <si>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</si>
  <si>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</si>
  <si>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</si>
  <si>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</si>
  <si>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</si>
  <si>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</si>
  <si>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</si>
  <si>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</si>
  <si>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</si>
  <si>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</si>
  <si>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</si>
  <si>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</si>
  <si>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</si>
  <si>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</si>
  <si>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</si>
  <si>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</si>
  <si>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</si>
  <si>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</si>
  <si>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</si>
  <si>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</si>
  <si>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</si>
  <si>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</si>
  <si>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</si>
  <si>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</si>
  <si>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</si>
  <si>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</si>
  <si>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</si>
  <si>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</si>
  <si>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</si>
  <si>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</si>
  <si>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</si>
  <si>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</si>
  <si>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</si>
  <si>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</si>
  <si>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</si>
  <si>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</si>
  <si>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</si>
  <si>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</si>
  <si>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</si>
  <si>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</si>
  <si>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</si>
  <si>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</si>
  <si>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</si>
  <si>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</si>
  <si>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</si>
  <si>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</si>
  <si>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</si>
  <si>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</si>
  <si>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</si>
  <si>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</si>
  <si>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</si>
  <si>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</si>
  <si>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</si>
  <si>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</si>
  <si>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</si>
  <si>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</si>
  <si>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</si>
  <si>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</si>
  <si>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</si>
  <si>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</si>
  <si>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</si>
  <si>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</si>
  <si>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</si>
  <si>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</si>
  <si>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</si>
  <si>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</si>
  <si>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</si>
  <si>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</si>
  <si>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</si>
  <si>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</si>
  <si>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</si>
  <si>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</si>
  <si>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</si>
  <si>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</si>
  <si>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</si>
  <si>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</si>
  <si>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</si>
  <si>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</si>
  <si>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</si>
  <si>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</si>
  <si>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</si>
  <si>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</si>
  <si>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</si>
  <si>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</si>
  <si>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</si>
  <si>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</si>
  <si>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</si>
  <si>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</si>
  <si>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</si>
  <si>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</si>
  <si>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</si>
  <si>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</si>
  <si>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</si>
  <si>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</si>
  <si>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</si>
  <si>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</si>
  <si>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</si>
  <si>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</si>
  <si>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</si>
  <si>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</si>
  <si>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</si>
  <si>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</si>
  <si>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</si>
  <si>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</si>
  <si>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</si>
  <si>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</si>
  <si>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</si>
  <si>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</si>
  <si>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</si>
  <si>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</si>
  <si>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</si>
  <si>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</si>
  <si>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</si>
  <si>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</si>
  <si>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</si>
  <si>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</si>
  <si>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</si>
  <si>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</si>
  <si>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</si>
  <si>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</si>
  <si>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</si>
  <si>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</si>
  <si>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</si>
  <si>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</si>
  <si>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</si>
  <si>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</si>
  <si>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</si>
  <si>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</si>
  <si>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</si>
  <si>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</si>
  <si>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</si>
  <si>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</si>
  <si>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</si>
  <si>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</si>
  <si>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</si>
  <si>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</si>
  <si>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</si>
  <si>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</si>
  <si>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</si>
  <si>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</si>
  <si>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</si>
  <si>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</si>
  <si>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</si>
  <si>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</si>
  <si>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</si>
  <si>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</si>
  <si>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</si>
  <si>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</si>
  <si>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</si>
  <si>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</si>
  <si>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</si>
  <si>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</si>
  <si>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</si>
  <si>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</si>
  <si>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</si>
  <si>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</si>
  <si>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</si>
  <si>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</si>
  <si>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</si>
  <si>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</si>
  <si>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</si>
  <si>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</si>
  <si>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</si>
  <si>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</si>
  <si>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</si>
  <si>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</si>
  <si>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</si>
  <si>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</si>
  <si>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</si>
  <si>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</si>
  <si>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</si>
  <si>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</si>
  <si>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</si>
  <si>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</si>
  <si>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</si>
  <si>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</si>
  <si>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</si>
  <si>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</si>
  <si>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</si>
  <si>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</si>
  <si>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</si>
  <si>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</si>
  <si>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</si>
  <si>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</si>
  <si>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</si>
  <si>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</si>
  <si>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</si>
  <si>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</si>
  <si>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</si>
  <si>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</si>
  <si>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</si>
  <si>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</si>
  <si>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</si>
  <si>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</si>
  <si>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</si>
  <si>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</si>
  <si>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</si>
  <si>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</si>
  <si>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</si>
  <si>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</si>
  <si>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</si>
  <si>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</si>
  <si>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</si>
  <si>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</si>
  <si>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</si>
  <si>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</si>
  <si>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</si>
  <si>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</si>
  <si>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</si>
  <si>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</si>
  <si>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</si>
  <si>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</si>
  <si>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</si>
  <si>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</si>
  <si>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</si>
  <si>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</si>
  <si>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</si>
  <si>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</si>
  <si>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</si>
  <si>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</si>
  <si>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</si>
  <si>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</si>
  <si>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</si>
  <si>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</si>
  <si>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</si>
  <si>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</si>
  <si>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</si>
  <si>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</si>
  <si>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</si>
  <si>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</si>
  <si>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</si>
  <si>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</si>
  <si>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</si>
  <si>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</si>
  <si>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</si>
  <si>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</si>
  <si>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</si>
  <si>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</si>
  <si>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</si>
  <si>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</si>
  <si>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</si>
  <si>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</si>
  <si>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</si>
  <si>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</si>
  <si>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</si>
  <si>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</si>
  <si>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</si>
  <si>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</si>
  <si>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</si>
  <si>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</si>
  <si>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</si>
  <si>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</si>
  <si>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</si>
  <si>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</si>
  <si>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</si>
  <si>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</si>
  <si>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</si>
  <si>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</si>
  <si>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</si>
  <si>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</si>
  <si>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</si>
  <si>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</si>
  <si>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</si>
  <si>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</si>
  <si>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</si>
  <si>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</si>
  <si>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</si>
  <si>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</si>
  <si>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</si>
  <si>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</si>
  <si>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</si>
  <si>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</si>
  <si>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</si>
  <si>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</si>
  <si>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</si>
  <si>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</si>
  <si>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</si>
  <si>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</si>
  <si>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</si>
  <si>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</si>
  <si>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</si>
  <si>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</si>
  <si>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</si>
  <si>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</si>
  <si>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</si>
  <si>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</si>
  <si>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</si>
  <si>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</si>
  <si>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</si>
  <si>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</si>
  <si>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</si>
  <si>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</si>
  <si>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</si>
  <si>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</si>
  <si>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</si>
  <si>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</si>
  <si>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</si>
  <si>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</si>
  <si>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</si>
  <si>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</si>
  <si>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</si>
  <si>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</si>
  <si>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</si>
  <si>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</si>
  <si>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</si>
  <si>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</si>
  <si>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</si>
  <si>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</si>
  <si>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</si>
  <si>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</si>
  <si>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</si>
  <si>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</si>
  <si>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</si>
  <si>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</si>
  <si>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</si>
  <si>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</si>
  <si>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</si>
  <si>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</si>
  <si>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</si>
  <si>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</si>
  <si>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</si>
  <si>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</si>
  <si>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</si>
  <si>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</si>
  <si>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</si>
  <si>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</si>
  <si>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</si>
  <si>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</si>
  <si>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</si>
  <si>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</si>
  <si>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</si>
  <si>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</si>
  <si>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</si>
  <si>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</si>
  <si>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</si>
  <si>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</si>
  <si>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</si>
  <si>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</si>
  <si>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</si>
  <si>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</si>
  <si>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</si>
  <si>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</si>
  <si>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</si>
  <si>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</si>
  <si>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</si>
  <si>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</si>
  <si>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</si>
  <si>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</si>
  <si>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</si>
  <si>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</si>
  <si>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</si>
  <si>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</si>
  <si>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</si>
  <si>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</si>
  <si>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</si>
  <si>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</si>
  <si>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</si>
  <si>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</si>
  <si>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</si>
  <si>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</si>
  <si>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</si>
  <si>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</si>
  <si>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</si>
  <si>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</si>
  <si>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</si>
  <si>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</si>
  <si>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</si>
  <si>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</si>
  <si>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</si>
  <si>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</si>
  <si>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</si>
  <si>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</si>
  <si>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</si>
  <si>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</si>
  <si>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</si>
  <si>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</si>
  <si>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</si>
  <si>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</si>
  <si>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</si>
  <si>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</si>
  <si>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</si>
  <si>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</si>
  <si>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</si>
  <si>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</si>
  <si>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</si>
  <si>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</si>
  <si>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</si>
  <si>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</si>
  <si>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</si>
  <si>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</si>
  <si>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</si>
  <si>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</si>
  <si>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</si>
  <si>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</si>
  <si>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</si>
  <si>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</si>
  <si>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</si>
  <si>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</si>
  <si>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</si>
  <si>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</si>
  <si>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</si>
  <si>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</si>
  <si>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</si>
  <si>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</si>
  <si>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</si>
  <si>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</si>
  <si>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</si>
  <si>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</si>
  <si>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</si>
  <si>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</si>
  <si>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</si>
  <si>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</si>
  <si>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</si>
  <si>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</si>
  <si>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</si>
  <si>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</si>
  <si>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</si>
  <si>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</si>
  <si>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</si>
  <si>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</si>
  <si>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</si>
  <si>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</si>
  <si>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</si>
  <si>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</si>
  <si>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</si>
  <si>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</si>
  <si>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</si>
  <si>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</si>
  <si>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</si>
  <si>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</si>
  <si>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</si>
  <si>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</si>
  <si>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</si>
  <si>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</si>
  <si>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</si>
  <si>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</si>
  <si>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</si>
  <si>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</si>
  <si>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</si>
  <si>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</si>
  <si>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</si>
  <si>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</si>
  <si>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</si>
  <si>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</si>
  <si>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</si>
  <si>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</si>
  <si>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</si>
  <si>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</si>
  <si>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</si>
  <si>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</si>
  <si>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</si>
  <si>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</si>
  <si>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</si>
  <si>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</si>
  <si>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</si>
  <si>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</si>
  <si>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</si>
  <si>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</si>
  <si>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</si>
  <si>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</si>
  <si>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</si>
  <si>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</si>
  <si>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</si>
  <si>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</si>
  <si>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</si>
  <si>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</si>
  <si>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</si>
  <si>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</si>
  <si>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</si>
  <si>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</si>
  <si>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</si>
  <si>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</si>
  <si>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</si>
  <si>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</si>
  <si>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</si>
  <si>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</si>
  <si>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</si>
  <si>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</si>
  <si>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</si>
  <si>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</si>
  <si>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</si>
  <si>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</si>
  <si>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</si>
  <si>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</si>
  <si>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</si>
  <si>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</si>
  <si>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</si>
  <si>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</si>
  <si>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</si>
  <si>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</si>
  <si>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</si>
  <si>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</si>
  <si>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</si>
  <si>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</si>
  <si>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</si>
  <si>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</si>
  <si>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</si>
  <si>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</si>
  <si>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</si>
  <si>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</si>
  <si>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</si>
  <si>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</si>
  <si>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</si>
  <si>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</si>
  <si>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</si>
  <si>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</si>
  <si>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</si>
  <si>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</si>
  <si>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</si>
  <si>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</si>
  <si>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</si>
  <si>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</si>
  <si>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</si>
  <si>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</si>
  <si>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</si>
  <si>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</si>
  <si>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</si>
  <si>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</si>
  <si>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</si>
  <si>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</si>
  <si>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</si>
  <si>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</si>
  <si>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</si>
  <si>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</si>
  <si>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</si>
  <si>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</si>
  <si>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</si>
  <si>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</si>
  <si>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</si>
  <si>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</si>
  <si>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</si>
  <si>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</si>
  <si>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</si>
  <si>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</si>
  <si>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</si>
  <si>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</si>
  <si>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</si>
  <si>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</si>
  <si>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</si>
  <si>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</si>
  <si>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</si>
  <si>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</si>
  <si>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</si>
  <si>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</si>
  <si>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</si>
  <si>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</si>
  <si>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</si>
  <si>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</si>
  <si>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</si>
  <si>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</si>
  <si>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</si>
  <si>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</si>
  <si>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</si>
  <si>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</si>
  <si>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</si>
  <si>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</si>
  <si>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</si>
  <si>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</si>
  <si>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</si>
  <si>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</si>
  <si>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</si>
  <si>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</si>
  <si>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</si>
  <si>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</si>
  <si>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</si>
  <si>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</si>
  <si>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</si>
  <si>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</si>
  <si>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</si>
  <si>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</si>
  <si>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</si>
  <si>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</si>
  <si>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</si>
  <si>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</si>
  <si>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</si>
  <si>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</si>
  <si>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</si>
  <si>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</si>
  <si>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</si>
  <si>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</si>
  <si>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</si>
  <si>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</si>
  <si>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</si>
  <si>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</si>
  <si>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</si>
  <si>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</si>
  <si>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</si>
  <si>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</si>
  <si>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</si>
  <si>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</si>
  <si>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</si>
  <si>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</si>
  <si>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</si>
  <si>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</si>
  <si>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</si>
  <si>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</si>
  <si>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</si>
  <si>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</si>
  <si>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</si>
  <si>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</si>
  <si>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</si>
  <si>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</si>
  <si>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</si>
  <si>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</si>
  <si>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</si>
  <si>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</si>
  <si>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</si>
  <si>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</si>
  <si>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</si>
  <si>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</si>
  <si>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</si>
  <si>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</si>
  <si>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</si>
  <si>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</si>
  <si>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</si>
  <si>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</si>
  <si>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</si>
  <si>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</si>
  <si>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</si>
  <si>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</si>
  <si>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</si>
  <si>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</si>
  <si>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</si>
  <si>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</si>
  <si>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</si>
  <si>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</si>
  <si>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</si>
  <si>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</si>
  <si>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</si>
  <si>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</si>
  <si>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</si>
  <si>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</si>
  <si>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</si>
  <si>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</si>
  <si>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</si>
  <si>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</si>
  <si>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</si>
  <si>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</si>
  <si>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</si>
  <si>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</si>
  <si>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</si>
  <si>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</si>
  <si>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</si>
  <si>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</si>
  <si>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</si>
  <si>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</si>
  <si>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</si>
  <si>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</si>
  <si>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</si>
  <si>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</si>
  <si>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</si>
  <si>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</si>
  <si>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</si>
  <si>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</si>
  <si>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</si>
  <si>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</si>
  <si>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</si>
  <si>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</si>
  <si>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</si>
  <si>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</si>
  <si>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</si>
  <si>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</si>
  <si>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</si>
  <si>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</si>
  <si>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</si>
  <si>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</si>
  <si>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</si>
  <si>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</si>
  <si>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</si>
  <si>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</si>
  <si>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</si>
  <si>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</si>
  <si>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</si>
  <si>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</si>
  <si>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</si>
  <si>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</si>
  <si>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</si>
  <si>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</si>
  <si>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</si>
  <si>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</si>
  <si>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</si>
  <si>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</si>
  <si>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</si>
  <si>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</si>
  <si>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</si>
  <si>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</si>
  <si>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</si>
  <si>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</si>
  <si>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</si>
  <si>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</si>
  <si>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</si>
  <si>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</si>
  <si>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</si>
  <si>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</si>
  <si>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</si>
  <si>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</si>
  <si>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</si>
  <si>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</si>
  <si>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</si>
  <si>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</si>
  <si>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</si>
  <si>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</si>
  <si>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</si>
  <si>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</si>
  <si>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</si>
  <si>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</si>
  <si>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</si>
  <si>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</si>
  <si>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</si>
  <si>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</si>
  <si>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</si>
  <si>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</si>
  <si>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</si>
  <si>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</si>
  <si>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</si>
  <si>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</si>
  <si>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</si>
  <si>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</si>
  <si>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</si>
  <si>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</si>
  <si>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</si>
  <si>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</si>
  <si>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</si>
  <si>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</si>
  <si>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</si>
  <si>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</si>
  <si>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</si>
  <si>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</si>
  <si>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</si>
  <si>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</si>
  <si>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</si>
  <si>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</si>
  <si>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</si>
  <si>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</si>
  <si>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</si>
  <si>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</si>
  <si>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</si>
  <si>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</si>
  <si>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</si>
  <si>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</si>
  <si>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</si>
  <si>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</si>
  <si>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</si>
  <si>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</si>
  <si>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</si>
  <si>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</si>
  <si>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</si>
  <si>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</si>
  <si>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</si>
  <si>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</si>
  <si>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</si>
  <si>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</si>
  <si>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</si>
  <si>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</si>
  <si>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</si>
  <si>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</si>
  <si>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</si>
  <si>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</si>
  <si>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</si>
  <si>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</si>
  <si>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</si>
  <si>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</si>
  <si>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</si>
  <si>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</si>
  <si>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</si>
  <si>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</si>
  <si>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</si>
  <si>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</si>
  <si>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</si>
  <si>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</si>
  <si>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</si>
  <si>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</si>
  <si>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</si>
  <si>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</si>
  <si>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</si>
  <si>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</si>
  <si>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</si>
  <si>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</si>
  <si>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</si>
  <si>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</si>
  <si>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</si>
  <si>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</si>
  <si>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</si>
  <si>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</si>
  <si>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</si>
  <si>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</si>
  <si>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</si>
  <si>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</si>
  <si>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</si>
  <si>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</si>
  <si>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</si>
  <si>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</si>
  <si>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</si>
  <si>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</si>
  <si>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</si>
  <si>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</si>
  <si>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</si>
  <si>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</si>
  <si>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</si>
  <si>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</si>
  <si>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</si>
  <si>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</si>
  <si>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</si>
  <si>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</si>
  <si>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</si>
  <si>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</si>
  <si>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</si>
  <si>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</si>
  <si>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</si>
  <si>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</si>
  <si>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</si>
  <si>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</si>
  <si>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</si>
  <si>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</si>
  <si>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</si>
  <si>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</si>
  <si>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</si>
  <si>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</si>
  <si>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</si>
  <si>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</si>
  <si>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</si>
  <si>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</si>
  <si>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</si>
  <si>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</si>
  <si>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</si>
  <si>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</si>
  <si>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</si>
  <si>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</si>
  <si>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</si>
  <si>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</si>
  <si>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</si>
  <si>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</si>
  <si>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</si>
  <si>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</si>
  <si>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</si>
  <si>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</si>
  <si>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</si>
  <si>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</si>
  <si>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</si>
  <si>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</si>
  <si>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</si>
  <si>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</si>
  <si>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</si>
  <si>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</si>
  <si>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</si>
  <si>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</si>
  <si>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</si>
  <si>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</si>
  <si>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</si>
  <si>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</si>
  <si>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</si>
  <si>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</si>
  <si>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</si>
  <si>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</si>
  <si>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</si>
  <si>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</si>
  <si>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</si>
  <si>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</si>
  <si>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</si>
  <si>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</si>
  <si>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</si>
  <si>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</si>
  <si>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</si>
  <si>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</si>
  <si>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</si>
  <si>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</si>
  <si>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</si>
  <si>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</si>
  <si>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</si>
  <si>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</si>
  <si>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</si>
  <si>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</si>
  <si>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</si>
  <si>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</si>
  <si>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</si>
  <si>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</si>
  <si>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</si>
  <si>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</si>
  <si>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</si>
  <si>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</si>
  <si>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</si>
  <si>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</si>
  <si>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</si>
  <si>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</si>
  <si>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</si>
  <si>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</si>
  <si>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</si>
  <si>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</si>
  <si>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</si>
  <si>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</si>
  <si>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</si>
  <si>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</si>
  <si>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</si>
  <si>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</si>
  <si>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</si>
  <si>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</si>
  <si>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</si>
  <si>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</si>
  <si>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</si>
  <si>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</si>
  <si>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</si>
  <si>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</si>
  <si>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</si>
  <si>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</si>
  <si>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</si>
  <si>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</si>
  <si>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</si>
  <si>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</si>
  <si>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</si>
  <si>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</si>
  <si>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</si>
  <si>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</si>
  <si>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</si>
  <si>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</si>
  <si>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</si>
  <si>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</si>
  <si>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</si>
  <si>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</si>
  <si>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</si>
  <si>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</si>
  <si>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</si>
  <si>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</si>
  <si>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</si>
  <si>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</si>
  <si>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</si>
  <si>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</si>
  <si>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</si>
  <si>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</si>
  <si>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</si>
  <si>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</si>
  <si>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</si>
  <si>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</si>
  <si>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</si>
  <si>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</si>
  <si>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</si>
  <si>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</si>
  <si>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</si>
  <si>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</si>
  <si>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</si>
  <si>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</si>
  <si>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</si>
  <si>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</si>
  <si>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</si>
  <si>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</si>
  <si>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</si>
  <si>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</si>
  <si>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</si>
  <si>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</si>
  <si>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</si>
  <si>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</si>
  <si>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</si>
  <si>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</si>
  <si>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</si>
  <si>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</si>
  <si>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</si>
  <si>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</si>
  <si>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</si>
  <si>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</si>
  <si>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</si>
  <si>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</si>
  <si>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</si>
  <si>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</si>
  <si>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</si>
  <si>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</si>
  <si>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</si>
  <si>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</si>
  <si>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</si>
  <si>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</si>
  <si>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</si>
  <si>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</si>
  <si>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</si>
  <si>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</si>
  <si>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</si>
  <si>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</si>
  <si>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</si>
  <si>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</si>
  <si>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</si>
  <si>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</si>
  <si>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</si>
  <si>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</si>
  <si>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</si>
  <si>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</si>
  <si>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</si>
  <si>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</si>
  <si>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</si>
  <si>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</si>
  <si>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</si>
  <si>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</si>
  <si>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</si>
  <si>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</si>
  <si>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</si>
  <si>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</si>
  <si>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</si>
  <si>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</si>
  <si>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</si>
  <si>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</si>
  <si>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</si>
  <si>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</si>
  <si>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</si>
  <si>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</si>
  <si>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</si>
  <si>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</si>
  <si>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</si>
  <si>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</si>
  <si>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</si>
  <si>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</si>
  <si>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</si>
  <si>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</si>
  <si>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</si>
  <si>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</si>
  <si>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</si>
  <si>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</si>
  <si>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</si>
  <si>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</si>
  <si>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</si>
  <si>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</si>
  <si>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</si>
  <si>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</si>
  <si>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</si>
  <si>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</si>
  <si>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</si>
  <si>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</si>
  <si>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</si>
  <si>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</si>
  <si>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</si>
  <si>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</si>
  <si>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</si>
  <si>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</si>
  <si>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</si>
  <si>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</si>
  <si>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</si>
  <si>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</si>
  <si>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</si>
  <si>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</si>
  <si>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</si>
  <si>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</si>
  <si>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</si>
  <si>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</si>
  <si>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</si>
  <si>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</si>
  <si>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</si>
  <si>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</si>
  <si>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</si>
  <si>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</si>
  <si>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</si>
  <si>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</si>
  <si>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</si>
  <si>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</si>
  <si>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</si>
  <si>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</si>
  <si>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</si>
  <si>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</si>
  <si>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</si>
  <si>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</si>
  <si>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</si>
  <si>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</si>
  <si>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</si>
  <si>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</si>
  <si>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</si>
  <si>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</si>
  <si>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</si>
  <si>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</si>
  <si>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</si>
  <si>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</si>
  <si>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</si>
  <si>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</si>
  <si>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</si>
  <si>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</si>
  <si>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</si>
  <si>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</si>
  <si>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</si>
  <si>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</si>
  <si>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</si>
  <si>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</si>
  <si>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</si>
  <si>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</si>
  <si>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</si>
  <si>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</si>
  <si>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</si>
  <si>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</si>
  <si>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</si>
  <si>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</si>
  <si>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</si>
  <si>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</si>
  <si>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</si>
  <si>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</si>
  <si>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</si>
  <si>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</si>
  <si>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</si>
  <si>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</si>
  <si>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</si>
  <si>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</si>
  <si>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</si>
  <si>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</si>
  <si>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</si>
  <si>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</si>
  <si>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</si>
  <si>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</si>
  <si>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</si>
  <si>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</si>
  <si>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</si>
  <si>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</si>
  <si>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</si>
  <si>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</si>
  <si>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</si>
  <si>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</si>
  <si>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</si>
  <si>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</si>
  <si>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</si>
  <si>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</si>
  <si>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</si>
  <si>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</si>
  <si>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</si>
  <si>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</si>
  <si>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</si>
  <si>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</si>
  <si>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</si>
  <si>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</si>
  <si>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</si>
  <si>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</si>
  <si>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</si>
  <si>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</si>
  <si>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</si>
  <si>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</si>
  <si>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</si>
  <si>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</si>
  <si>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</si>
  <si>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</si>
  <si>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</si>
  <si>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</si>
  <si>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</si>
  <si>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</si>
  <si>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</si>
  <si>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</si>
  <si>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</si>
  <si>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</si>
  <si>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</si>
  <si>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</si>
  <si>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</si>
  <si>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</si>
  <si>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</si>
  <si>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</si>
  <si>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</si>
  <si>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</si>
  <si>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</si>
  <si>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</si>
  <si>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</si>
  <si>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</si>
  <si>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</si>
  <si>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</si>
  <si>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</si>
  <si>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</si>
  <si>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</si>
  <si>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</si>
  <si>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</si>
  <si>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</si>
  <si>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</si>
  <si>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</si>
  <si>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</si>
  <si>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</si>
  <si>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</si>
  <si>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</si>
  <si>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</si>
  <si>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</si>
  <si>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</si>
  <si>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</si>
  <si>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</si>
  <si>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</si>
  <si>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</si>
  <si>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</si>
  <si>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</si>
  <si>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</si>
  <si>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</si>
  <si>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</si>
  <si>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</si>
  <si>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</si>
  <si>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</si>
  <si>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</si>
  <si>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</si>
  <si>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</si>
  <si>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</si>
  <si>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</si>
  <si>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</si>
  <si>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</si>
  <si>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</si>
  <si>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</si>
  <si>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</si>
  <si>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</si>
  <si>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</si>
  <si>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</si>
  <si>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</si>
  <si>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</si>
  <si>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</si>
  <si>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</si>
  <si>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</si>
  <si>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</si>
  <si>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</si>
  <si>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</si>
  <si>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</si>
  <si>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</si>
  <si>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</si>
  <si>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</si>
  <si>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</si>
  <si>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</si>
  <si>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</si>
  <si>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</si>
  <si>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</si>
  <si>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</si>
  <si>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</si>
  <si>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</si>
  <si>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</si>
  <si>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</si>
  <si>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</si>
  <si>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</si>
  <si>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</si>
  <si>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</si>
  <si>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</si>
  <si>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</si>
  <si>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</si>
  <si>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</si>
  <si>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</si>
  <si>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</si>
  <si>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</si>
  <si>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</si>
  <si>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</si>
  <si>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</si>
  <si>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</si>
  <si>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</si>
  <si>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</si>
  <si>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</si>
  <si>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</si>
  <si>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</si>
  <si>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</si>
  <si>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</si>
  <si>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</si>
  <si>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</si>
  <si>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</si>
  <si>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</si>
  <si>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</si>
  <si>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</si>
  <si>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</si>
  <si>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</si>
  <si>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</si>
  <si>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</si>
  <si>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</si>
  <si>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</si>
  <si>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</si>
  <si>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</si>
  <si>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</si>
  <si>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</si>
  <si>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</si>
  <si>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</si>
  <si>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</si>
  <si>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</si>
  <si>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</si>
  <si>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</si>
  <si>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</si>
  <si>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</si>
  <si>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</si>
  <si>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</si>
  <si>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</si>
  <si>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</si>
  <si>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</si>
  <si>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</si>
  <si>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</si>
  <si>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</si>
  <si>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</si>
  <si>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</si>
  <si>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</si>
  <si>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</si>
  <si>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</si>
  <si>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</si>
  <si>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</si>
  <si>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</si>
  <si>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</si>
  <si>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</si>
  <si>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</si>
  <si>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</si>
  <si>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</si>
  <si>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</si>
  <si>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</si>
  <si>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</si>
  <si>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</si>
  <si>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</si>
  <si>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</si>
  <si>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</si>
  <si>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</si>
  <si>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</si>
  <si>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</si>
  <si>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</si>
  <si>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</si>
  <si>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</si>
  <si>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</si>
  <si>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</si>
  <si>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</si>
  <si>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</si>
  <si>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</si>
  <si>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</si>
  <si>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</si>
  <si>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</si>
  <si>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</si>
  <si>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</si>
  <si>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</si>
  <si>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</si>
  <si>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</si>
  <si>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</si>
  <si>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</si>
  <si>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</si>
  <si>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</si>
  <si>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</si>
  <si>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</si>
  <si>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</si>
  <si>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</si>
  <si>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</si>
  <si>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</si>
  <si>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</si>
  <si>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</si>
  <si>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</si>
  <si>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</si>
  <si>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</si>
  <si>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</si>
  <si>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</si>
  <si>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</si>
  <si>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</si>
  <si>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</si>
  <si>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</si>
  <si>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</si>
  <si>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</si>
  <si>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</si>
  <si>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</si>
  <si>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</si>
  <si>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</si>
  <si>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</si>
  <si>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</si>
  <si>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</si>
  <si>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</si>
  <si>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</si>
  <si>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</si>
  <si>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</si>
  <si>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</si>
  <si>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</si>
  <si>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</si>
  <si>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</si>
  <si>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</si>
  <si>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</si>
  <si>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</si>
  <si>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</si>
  <si>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</si>
  <si>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</si>
  <si>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</si>
  <si>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</si>
  <si>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</si>
  <si>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</si>
  <si>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</si>
  <si>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</si>
  <si>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</si>
  <si>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</si>
  <si>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</si>
  <si>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</si>
  <si>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</si>
  <si>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</si>
  <si>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</si>
  <si>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</si>
  <si>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</si>
  <si>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</si>
  <si>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</si>
  <si>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</si>
  <si>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</si>
  <si>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</si>
  <si>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</si>
  <si>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</si>
  <si>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</si>
  <si>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</si>
  <si>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</si>
  <si>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</si>
  <si>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</si>
  <si>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</si>
  <si>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</si>
  <si>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</si>
  <si>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</si>
  <si>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</si>
  <si>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</si>
  <si>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</si>
  <si>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</si>
  <si>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</si>
  <si>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</si>
  <si>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</si>
  <si>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</si>
  <si>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</si>
  <si>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</si>
  <si>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</si>
  <si>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</si>
  <si>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</si>
  <si>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</si>
  <si>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</si>
  <si>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</si>
  <si>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</si>
  <si>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</si>
  <si>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</si>
  <si>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</si>
  <si>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</si>
  <si>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</si>
  <si>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</si>
  <si>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</si>
  <si>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</si>
  <si>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</si>
  <si>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</si>
  <si>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</si>
  <si>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</si>
  <si>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</si>
  <si>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</si>
  <si>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</si>
  <si>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</si>
  <si>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</si>
  <si>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</si>
  <si>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</si>
  <si>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</si>
  <si>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</si>
  <si>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</si>
  <si>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</si>
  <si>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</si>
  <si>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</si>
  <si>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</si>
  <si>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</si>
  <si>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</si>
  <si>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</si>
  <si>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</si>
  <si>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</si>
  <si>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</si>
  <si>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</si>
  <si>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</si>
  <si>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</si>
  <si>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</si>
  <si>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</si>
  <si>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</si>
  <si>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</si>
  <si>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</si>
  <si>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</si>
  <si>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</si>
  <si>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</si>
  <si>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</si>
  <si>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</si>
  <si>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</si>
  <si>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</si>
  <si>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</si>
  <si>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</si>
  <si>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</si>
  <si>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</si>
  <si>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</si>
  <si>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</si>
  <si>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</si>
  <si>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</si>
  <si>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</si>
  <si>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</si>
  <si>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</si>
  <si>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</si>
  <si>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</si>
  <si>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</si>
  <si>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</si>
  <si>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</si>
  <si>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</si>
  <si>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</si>
  <si>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</si>
  <si>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</si>
  <si>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</si>
  <si>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</si>
  <si>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</si>
  <si>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</si>
  <si>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</si>
  <si>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</si>
  <si>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</si>
  <si>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</si>
  <si>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</si>
  <si>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</si>
  <si>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</si>
  <si>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</si>
  <si>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</si>
  <si>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</si>
  <si>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</si>
  <si>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</si>
  <si>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</si>
  <si>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</si>
  <si>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</si>
  <si>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</si>
  <si>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</si>
  <si>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</si>
  <si>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</si>
  <si>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</si>
  <si>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</si>
  <si>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</si>
  <si>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</si>
  <si>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</si>
  <si>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</si>
  <si>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</si>
  <si>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</si>
  <si>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</si>
  <si>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</si>
  <si>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</si>
  <si>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</si>
  <si>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</si>
  <si>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</si>
  <si>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</si>
  <si>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</si>
  <si>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</si>
  <si>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</si>
  <si>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</si>
  <si>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</si>
  <si>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</si>
  <si>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</si>
  <si>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</si>
  <si>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</si>
  <si>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</si>
  <si>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</si>
  <si>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</si>
  <si>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</si>
  <si>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</si>
  <si>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</si>
  <si>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</si>
  <si>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</si>
  <si>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</si>
  <si>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</si>
  <si>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</si>
  <si>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</si>
  <si>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</si>
  <si>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</si>
  <si>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</si>
  <si>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</si>
  <si>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</si>
  <si>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</si>
  <si>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</si>
  <si>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</si>
  <si>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</si>
  <si>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</si>
  <si>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</si>
  <si>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</si>
  <si>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</si>
  <si>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</si>
  <si>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</si>
  <si>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</si>
  <si>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</si>
  <si>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</si>
  <si>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</si>
  <si>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</si>
  <si>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</si>
  <si>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</si>
  <si>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</si>
  <si>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</si>
  <si>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</si>
  <si>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</si>
  <si>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</si>
  <si>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</si>
  <si>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</si>
  <si>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</si>
  <si>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</si>
  <si>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</si>
  <si>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</si>
  <si>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</si>
  <si>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</si>
  <si>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</si>
  <si>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</si>
  <si>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</si>
  <si>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</si>
  <si>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</si>
  <si>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</si>
  <si>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</si>
  <si>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</si>
  <si>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</si>
  <si>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</si>
  <si>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</si>
  <si>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</si>
  <si>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</si>
  <si>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</si>
  <si>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</si>
  <si>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</si>
  <si>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</si>
  <si>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</si>
  <si>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</si>
  <si>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</si>
  <si>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</si>
  <si>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</si>
  <si>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</si>
  <si>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</si>
  <si>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</si>
  <si>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</si>
  <si>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</si>
  <si>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</si>
  <si>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</si>
  <si>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</si>
  <si>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</si>
  <si>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</si>
  <si>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</si>
  <si>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</si>
  <si>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</si>
  <si>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</si>
  <si>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</si>
  <si>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</si>
  <si>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</si>
  <si>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</si>
  <si>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</si>
  <si>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</si>
  <si>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</si>
  <si>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</si>
  <si>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</si>
  <si>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</si>
  <si>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</si>
  <si>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</si>
  <si>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</si>
  <si>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</si>
  <si>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</si>
  <si>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</si>
  <si>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</si>
  <si>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</si>
  <si>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</si>
  <si>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</si>
  <si>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</si>
  <si>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</si>
  <si>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</si>
  <si>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</si>
  <si>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</si>
  <si>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</si>
  <si>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</si>
  <si>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</si>
  <si>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</si>
  <si>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</si>
  <si>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</si>
  <si>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</si>
  <si>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</si>
  <si>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</si>
  <si>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</si>
  <si>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</si>
  <si>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</si>
  <si>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</si>
  <si>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</si>
  <si>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</si>
  <si>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</si>
  <si>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</si>
  <si>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</si>
  <si>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</si>
  <si>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</si>
  <si>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</si>
  <si>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</si>
  <si>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</si>
  <si>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</si>
  <si>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</si>
  <si>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</si>
  <si>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</si>
  <si>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</si>
  <si>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</si>
  <si>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</si>
  <si>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</si>
  <si>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</si>
  <si>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</si>
  <si>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</si>
  <si>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</si>
  <si>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</si>
  <si>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</si>
  <si>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</si>
  <si>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</si>
  <si>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</si>
  <si>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</si>
  <si>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</si>
  <si>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</si>
  <si>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</si>
  <si>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</si>
  <si>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</si>
  <si>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</si>
  <si>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</si>
  <si>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</si>
  <si>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</si>
  <si>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</si>
  <si>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</si>
  <si>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</si>
  <si>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</si>
  <si>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</si>
  <si>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</si>
  <si>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</si>
  <si>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</si>
  <si>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</si>
  <si>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</si>
  <si>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</si>
  <si>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</si>
  <si>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</si>
  <si>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</si>
  <si>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</si>
  <si>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</si>
  <si>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</si>
  <si>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</si>
  <si>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</si>
  <si>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</si>
  <si>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</si>
  <si>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</si>
  <si>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</si>
  <si>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</si>
  <si>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</si>
  <si>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</si>
  <si>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</si>
  <si>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</si>
  <si>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</si>
  <si>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</si>
  <si>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</si>
  <si>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</si>
  <si>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</si>
  <si>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</si>
  <si>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</si>
  <si>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</si>
  <si>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</si>
  <si>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</si>
  <si>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</si>
  <si>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</si>
  <si>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</si>
  <si>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</si>
  <si>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</si>
  <si>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</si>
  <si>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</si>
  <si>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</si>
  <si>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</si>
  <si>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</si>
  <si>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</si>
  <si>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</si>
  <si>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</si>
  <si>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</si>
  <si>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</si>
  <si>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</si>
  <si>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</si>
  <si>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</si>
  <si>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</si>
  <si>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</si>
  <si>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</si>
  <si>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</si>
  <si>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</si>
  <si>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</si>
  <si>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</si>
  <si>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</si>
  <si>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</si>
  <si>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</si>
  <si>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</si>
  <si>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</si>
  <si>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</si>
  <si>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</si>
  <si>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</si>
  <si>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</si>
  <si>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</si>
  <si>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</si>
  <si>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</si>
  <si>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</si>
  <si>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</si>
  <si>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</si>
  <si>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</si>
  <si>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</si>
  <si>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</si>
  <si>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</si>
  <si>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</si>
  <si>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</si>
  <si>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</si>
  <si>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</si>
  <si>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</si>
  <si>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</si>
  <si>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</si>
  <si>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</si>
  <si>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</si>
  <si>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</si>
  <si>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</si>
  <si>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</si>
  <si>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</si>
  <si>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</si>
  <si>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</si>
  <si>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</si>
  <si>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</si>
  <si>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</si>
  <si>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</si>
  <si>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</si>
  <si>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</si>
  <si>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</si>
  <si>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</si>
  <si>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</si>
  <si>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</si>
  <si>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</si>
  <si>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</si>
  <si>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</si>
  <si>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</si>
  <si>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</si>
  <si>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</si>
  <si>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</si>
  <si>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</si>
  <si>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</si>
  <si>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</si>
  <si>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</si>
  <si>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</si>
  <si>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</si>
  <si>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</si>
  <si>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</si>
  <si>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</si>
  <si>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</si>
  <si>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</si>
  <si>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</si>
  <si>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</si>
  <si>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</si>
  <si>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</si>
  <si>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</si>
  <si>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</si>
  <si>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</si>
  <si>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</si>
  <si>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</si>
  <si>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</si>
  <si>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</si>
  <si>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</si>
  <si>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</si>
  <si>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</si>
  <si>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</si>
  <si>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</si>
  <si>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</si>
  <si>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</si>
  <si>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</si>
  <si>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</si>
  <si>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</si>
  <si>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</si>
  <si>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</si>
  <si>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</si>
  <si>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</si>
  <si>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</si>
  <si>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</si>
  <si>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</si>
  <si>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</si>
  <si>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</si>
  <si>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</si>
  <si>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</si>
  <si>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</si>
  <si>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</si>
  <si>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</si>
  <si>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</si>
  <si>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</si>
  <si>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</si>
  <si>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</si>
  <si>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</si>
  <si>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</si>
  <si>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</si>
  <si>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</si>
  <si>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</si>
  <si>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</si>
  <si>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</si>
  <si>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</si>
  <si>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</si>
  <si>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</si>
  <si>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</si>
  <si>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</si>
  <si>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</si>
  <si>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</si>
  <si>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</si>
  <si>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</si>
  <si>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</si>
  <si>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</si>
  <si>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</si>
  <si>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</si>
  <si>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</si>
  <si>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</si>
  <si>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</si>
  <si>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</si>
  <si>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</si>
  <si>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</si>
  <si>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</si>
  <si>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</si>
  <si>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</si>
  <si>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</si>
  <si>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</si>
  <si>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</si>
  <si>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</si>
  <si>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</si>
  <si>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</si>
  <si>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</si>
  <si>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</si>
  <si>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</si>
  <si>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</si>
  <si>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</si>
  <si>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</si>
  <si>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</si>
  <si>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</si>
  <si>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</si>
  <si>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</si>
  <si>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</si>
  <si>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</si>
  <si>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</si>
  <si>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</si>
  <si>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</si>
  <si>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</si>
  <si>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</si>
  <si>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</si>
  <si>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</si>
  <si>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</si>
  <si>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</si>
  <si>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</si>
  <si>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</si>
  <si>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</si>
  <si>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</si>
  <si>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</si>
  <si>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</si>
  <si>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</si>
  <si>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</si>
  <si>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</si>
  <si>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</si>
  <si>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</si>
  <si>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</si>
  <si>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</si>
  <si>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</si>
  <si>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</si>
  <si>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</si>
  <si>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</si>
  <si>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</si>
  <si>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</si>
  <si>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</si>
  <si>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</si>
  <si>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</si>
  <si>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</si>
  <si>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</si>
  <si>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</si>
  <si>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</si>
  <si>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</si>
  <si>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</si>
  <si>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</si>
  <si>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</si>
  <si>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</si>
  <si>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</si>
  <si>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</si>
  <si>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</si>
  <si>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</si>
  <si>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</si>
  <si>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</si>
  <si>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</si>
  <si>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</si>
  <si>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</si>
  <si>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</si>
  <si>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</si>
  <si>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</si>
  <si>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</si>
  <si>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</si>
  <si>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</si>
  <si>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</si>
  <si>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</si>
  <si>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</si>
  <si>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</si>
  <si>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</si>
  <si>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</si>
  <si>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</si>
  <si>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</si>
  <si>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</si>
  <si>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</si>
  <si>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</si>
  <si>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</si>
  <si>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</si>
  <si>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</si>
  <si>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</si>
  <si>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</si>
  <si>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</si>
  <si>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</si>
  <si>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</si>
  <si>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</si>
  <si>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</si>
  <si>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</si>
  <si>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</si>
  <si>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</si>
  <si>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</si>
  <si>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</si>
  <si>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</si>
  <si>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</si>
  <si>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</si>
  <si>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</si>
  <si>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</si>
  <si>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</si>
  <si>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</si>
  <si>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</si>
  <si>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</si>
  <si>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</si>
  <si>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</si>
  <si>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</si>
  <si>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</si>
  <si>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</si>
  <si>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</si>
  <si>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</si>
  <si>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</si>
  <si>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</si>
  <si>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</si>
  <si>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</si>
  <si>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</si>
  <si>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</si>
  <si>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</si>
  <si>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</si>
  <si>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</si>
  <si>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</si>
  <si>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</si>
  <si>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</si>
  <si>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</si>
  <si>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</si>
  <si>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</si>
  <si>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</si>
  <si>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</si>
  <si>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</si>
  <si>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</si>
  <si>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</si>
  <si>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</si>
  <si>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</si>
  <si>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</si>
  <si>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</si>
  <si>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</si>
  <si>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</si>
  <si>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</si>
  <si>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</si>
  <si>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</si>
  <si>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</si>
  <si>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</si>
  <si>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</si>
  <si>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</si>
  <si>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</si>
  <si>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</si>
  <si>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</si>
  <si>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</si>
  <si>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</si>
  <si>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</si>
  <si>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</si>
  <si>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</si>
  <si>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</si>
  <si>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</si>
  <si>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</si>
  <si>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</si>
  <si>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</si>
  <si>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</si>
  <si>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</si>
  <si>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</si>
  <si>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</si>
  <si>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</si>
  <si>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</si>
  <si>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</si>
  <si>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</si>
  <si>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</si>
  <si>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</si>
  <si>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</si>
  <si>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</si>
  <si>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</si>
  <si>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</si>
  <si>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</si>
  <si>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</si>
  <si>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</si>
  <si>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</si>
  <si>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</si>
  <si>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</si>
  <si>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</si>
  <si>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</si>
  <si>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</si>
  <si>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</si>
  <si>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</si>
  <si>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</si>
  <si>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</si>
  <si>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</si>
  <si>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</si>
  <si>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</si>
  <si>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</si>
  <si>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</si>
  <si>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</si>
  <si>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</si>
  <si>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</si>
  <si>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</si>
  <si>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</si>
  <si>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</si>
  <si>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</si>
  <si>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</si>
  <si>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</si>
  <si>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</si>
  <si>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</si>
  <si>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</si>
  <si>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</si>
  <si>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</si>
  <si>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</si>
  <si>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</si>
  <si>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</si>
  <si>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</si>
  <si>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</si>
  <si>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</si>
  <si>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</si>
  <si>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</si>
  <si>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</si>
  <si>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</si>
  <si>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</si>
  <si>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</si>
  <si>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</si>
  <si>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</si>
  <si>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</si>
  <si>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</si>
  <si>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</si>
  <si>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</si>
  <si>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</si>
  <si>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</si>
  <si>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</si>
  <si>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</si>
  <si>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</si>
  <si>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</si>
  <si>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</si>
  <si>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</si>
  <si>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</si>
  <si>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</si>
  <si>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</si>
  <si>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</si>
  <si>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</si>
  <si>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</si>
  <si>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</si>
  <si>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</si>
  <si>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</si>
  <si>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</si>
  <si>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</si>
  <si>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</si>
  <si>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</si>
  <si>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</si>
  <si>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</si>
  <si>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</si>
  <si>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</si>
  <si>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</si>
  <si>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</si>
  <si>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</si>
  <si>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</si>
  <si>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</si>
  <si>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</si>
  <si>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</si>
  <si>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</si>
  <si>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</si>
  <si>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</si>
  <si>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</si>
  <si>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</si>
  <si>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</si>
  <si>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</si>
  <si>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</si>
  <si>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</si>
  <si>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</si>
  <si>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</si>
  <si>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</si>
  <si>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</si>
  <si>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</si>
  <si>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</si>
  <si>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</si>
  <si>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</si>
  <si>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</si>
  <si>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</si>
  <si>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</si>
  <si>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</si>
  <si>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</si>
  <si>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</si>
  <si>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</si>
  <si>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</si>
  <si>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</si>
  <si>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</si>
  <si>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</si>
  <si>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</si>
  <si>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</si>
  <si>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</si>
  <si>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</si>
  <si>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</si>
  <si>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</si>
  <si>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</si>
  <si>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</si>
  <si>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</si>
  <si>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</si>
  <si>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</si>
  <si>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</si>
  <si>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</si>
  <si>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</si>
  <si>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</si>
  <si>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</si>
  <si>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</si>
  <si>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</si>
  <si>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</si>
  <si>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</si>
  <si>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</si>
  <si>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</si>
  <si>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</si>
  <si>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</si>
  <si>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</si>
  <si>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</si>
  <si>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</si>
  <si>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</si>
  <si>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</si>
  <si>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</si>
  <si>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</si>
  <si>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</si>
  <si>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</si>
  <si>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</si>
  <si>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</si>
  <si>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</si>
  <si>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</si>
  <si>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</si>
  <si>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</si>
  <si>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</si>
  <si>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</si>
  <si>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</si>
  <si>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</si>
  <si>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</si>
  <si>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</si>
  <si>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</si>
  <si>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</si>
  <si>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</si>
  <si>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</si>
  <si>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</si>
  <si>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</si>
  <si>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</si>
  <si>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</si>
  <si>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</si>
  <si>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</si>
  <si>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</si>
  <si>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</si>
  <si>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</si>
  <si>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</si>
  <si>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</si>
  <si>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</si>
  <si>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</si>
  <si>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</si>
  <si>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</si>
  <si>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</si>
  <si>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</si>
  <si>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</si>
  <si>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</si>
  <si>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</si>
  <si>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</si>
  <si>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</si>
  <si>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</si>
  <si>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</si>
  <si>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</si>
  <si>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</si>
  <si>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</si>
  <si>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</si>
  <si>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</si>
  <si>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</si>
  <si>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</si>
  <si>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</si>
  <si>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</si>
  <si>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</si>
  <si>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</si>
  <si>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</si>
  <si>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</si>
  <si>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</si>
  <si>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</si>
  <si>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</si>
  <si>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</si>
  <si>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</si>
  <si>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</si>
  <si>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</si>
  <si>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</si>
  <si>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</si>
  <si>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</si>
  <si>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</si>
  <si>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</si>
  <si>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</si>
  <si>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</si>
  <si>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</si>
  <si>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</si>
  <si>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</si>
  <si>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</si>
  <si>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</si>
  <si>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</si>
  <si>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</si>
  <si>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</si>
  <si>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</si>
  <si>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</si>
  <si>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</si>
  <si>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</si>
  <si>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</si>
  <si>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</si>
  <si>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</si>
  <si>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</si>
  <si>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</si>
  <si>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</si>
  <si>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</si>
  <si>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</si>
  <si>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</si>
  <si>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</si>
  <si>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</si>
  <si>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</si>
  <si>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</si>
  <si>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</si>
  <si>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</si>
  <si>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</si>
  <si>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</si>
  <si>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</si>
  <si>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</si>
  <si>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</si>
  <si>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</si>
  <si>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</si>
  <si>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</si>
  <si>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</si>
  <si>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</si>
  <si>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</si>
  <si>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</si>
  <si>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</si>
  <si>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</si>
  <si>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</si>
  <si>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</si>
  <si>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</si>
  <si>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</si>
  <si>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</si>
  <si>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</si>
  <si>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</si>
  <si>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</si>
  <si>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</si>
  <si>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</si>
  <si>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</si>
  <si>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</si>
  <si>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</si>
  <si>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</si>
  <si>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</si>
  <si>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</si>
  <si>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</si>
  <si>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</si>
  <si>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</si>
  <si>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</si>
  <si>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</si>
  <si>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</si>
  <si>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</si>
  <si>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</si>
  <si>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</si>
  <si>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</si>
  <si>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</si>
  <si>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</si>
  <si>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</si>
  <si>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</si>
  <si>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</si>
  <si>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</si>
  <si>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</si>
  <si>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</si>
  <si>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</si>
  <si>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</si>
  <si>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</si>
  <si>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</si>
  <si>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</si>
  <si>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</si>
  <si>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</si>
  <si>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</si>
  <si>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</si>
  <si>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</si>
  <si>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</si>
  <si>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</si>
  <si>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</si>
  <si>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</si>
  <si>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</si>
  <si>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</si>
  <si>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</si>
  <si>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</si>
  <si>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</si>
  <si>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</si>
  <si>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</si>
  <si>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</si>
  <si>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</si>
  <si>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</si>
  <si>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</si>
  <si>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</si>
  <si>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</si>
  <si>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</si>
  <si>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</si>
  <si>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</si>
  <si>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</si>
  <si>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</si>
  <si>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</si>
  <si>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</si>
  <si>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</si>
  <si>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</si>
  <si>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</si>
  <si>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</si>
  <si>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</si>
  <si>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</si>
  <si>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</si>
  <si>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</si>
  <si>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</si>
  <si>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</si>
  <si>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</si>
  <si>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</si>
  <si>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</si>
  <si>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</si>
  <si>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</si>
  <si>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</si>
  <si>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</si>
  <si>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</si>
  <si>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</si>
  <si>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</si>
  <si>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</si>
  <si>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</si>
  <si>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</si>
  <si>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</si>
  <si>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</si>
  <si>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</si>
  <si>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</si>
  <si>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</si>
  <si>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</si>
  <si>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</si>
  <si>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</si>
  <si>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</si>
  <si>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</si>
  <si>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</si>
  <si>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</si>
  <si>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</si>
  <si>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</si>
  <si>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</si>
  <si>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</si>
  <si>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</si>
  <si>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</si>
  <si>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</si>
  <si>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</si>
  <si>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</si>
  <si>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</si>
  <si>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</si>
  <si>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</si>
  <si>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</si>
  <si>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</si>
  <si>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</si>
  <si>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</si>
  <si>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</si>
  <si>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</si>
  <si>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</si>
  <si>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</si>
  <si>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</si>
  <si>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</si>
  <si>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</si>
  <si>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</si>
  <si>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</si>
  <si>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</si>
  <si>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</si>
  <si>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</si>
  <si>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</si>
  <si>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</si>
  <si>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</si>
  <si>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</si>
  <si>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</si>
  <si>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</si>
  <si>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</si>
  <si>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</si>
  <si>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</si>
  <si>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</si>
  <si>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</si>
  <si>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</si>
  <si>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</si>
  <si>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</si>
  <si>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</si>
  <si>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</si>
  <si>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</si>
  <si>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</si>
  <si>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</si>
  <si>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</si>
  <si>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</si>
  <si>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</si>
  <si>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</si>
  <si>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</si>
  <si>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</si>
  <si>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</si>
  <si>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</si>
  <si>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</si>
  <si>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</si>
  <si>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</si>
  <si>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</si>
  <si>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</si>
  <si>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</si>
  <si>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</si>
  <si>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</si>
  <si>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</si>
  <si>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</si>
  <si>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</si>
  <si>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</si>
  <si>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</si>
  <si>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</si>
  <si>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</si>
  <si>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</si>
  <si>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</si>
  <si>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</si>
  <si>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</si>
  <si>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</si>
  <si>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</si>
  <si>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</si>
  <si>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</si>
  <si>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</si>
  <si>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</si>
  <si>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</si>
  <si>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</si>
  <si>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</si>
  <si>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</si>
  <si>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</si>
  <si>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</si>
  <si>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</si>
  <si>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</si>
  <si>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</si>
  <si>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</si>
  <si>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</si>
  <si>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</si>
  <si>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</si>
  <si>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</si>
  <si>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</si>
  <si>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</si>
  <si>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</si>
  <si>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</si>
  <si>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</si>
  <si>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</si>
  <si>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</si>
  <si>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</si>
  <si>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</si>
  <si>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</si>
  <si>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</si>
  <si>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</si>
  <si>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</si>
  <si>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</si>
  <si>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</si>
  <si>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</si>
  <si>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</si>
  <si>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</si>
  <si>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</si>
  <si>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</si>
  <si>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</si>
  <si>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</si>
  <si>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</si>
  <si>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</si>
  <si>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</si>
  <si>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</si>
  <si>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</si>
  <si>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</si>
  <si>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</si>
  <si>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</si>
  <si>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</si>
  <si>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</si>
  <si>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</si>
  <si>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</si>
  <si>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</si>
  <si>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</si>
  <si>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</si>
  <si>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</si>
  <si>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</si>
  <si>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</si>
  <si>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</si>
  <si>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</si>
  <si>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</si>
  <si>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</si>
  <si>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</si>
  <si>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</si>
  <si>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</si>
  <si>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</si>
  <si>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</si>
  <si>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</si>
  <si>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</si>
  <si>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</si>
  <si>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</si>
  <si>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</si>
  <si>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</si>
  <si>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</si>
  <si>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</si>
  <si>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</si>
  <si>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</si>
  <si>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</si>
  <si>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</si>
  <si>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</si>
  <si>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</si>
  <si>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</si>
  <si>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</si>
  <si>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</si>
  <si>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</si>
  <si>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</si>
  <si>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</si>
  <si>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</si>
  <si>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</si>
  <si>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</si>
  <si>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</si>
  <si>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</si>
  <si>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</si>
  <si>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</si>
  <si>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</si>
  <si>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</si>
  <si>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</si>
  <si>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</si>
  <si>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</si>
  <si>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</si>
  <si>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</si>
  <si>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</si>
  <si>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</si>
  <si>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</si>
  <si>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</si>
  <si>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</si>
  <si>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</si>
  <si>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</si>
  <si>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</si>
  <si>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</si>
  <si>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</si>
  <si>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</si>
  <si>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</si>
  <si>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</si>
  <si>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</si>
  <si>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</si>
  <si>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</si>
  <si>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</si>
  <si>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</si>
  <si>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</si>
  <si>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</si>
  <si>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</si>
  <si>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</si>
  <si>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</si>
  <si>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</si>
  <si>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</si>
  <si>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</si>
  <si>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</si>
  <si>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</si>
  <si>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</si>
  <si>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</si>
  <si>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</si>
  <si>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</si>
  <si>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</si>
  <si>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</si>
  <si>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</si>
  <si>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</si>
  <si>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</si>
  <si>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</si>
  <si>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</si>
  <si>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</si>
  <si>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</si>
  <si>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</si>
  <si>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</si>
  <si>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</si>
  <si>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</si>
  <si>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</si>
  <si>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</si>
  <si>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</si>
  <si>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</si>
  <si>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</si>
  <si>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</si>
  <si>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</si>
  <si>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</si>
  <si>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</si>
  <si>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</si>
  <si>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</si>
  <si>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</si>
  <si>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</si>
  <si>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</si>
  <si>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</si>
  <si>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</si>
  <si>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</si>
  <si>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</si>
  <si>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</si>
  <si>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</si>
  <si>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</si>
  <si>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</si>
  <si>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</si>
  <si>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</si>
  <si>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</si>
  <si>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</si>
  <si>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</si>
  <si>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</si>
  <si>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</si>
  <si>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</si>
  <si>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</si>
  <si>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</si>
  <si>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</si>
  <si>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</si>
  <si>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</si>
  <si>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</si>
  <si>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</si>
  <si>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</si>
  <si>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</si>
  <si>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</si>
  <si>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</si>
  <si>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</si>
  <si>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</si>
  <si>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</si>
  <si>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</si>
  <si>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</si>
  <si>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</si>
  <si>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</si>
  <si>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</si>
  <si>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</si>
  <si>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</si>
  <si>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</si>
  <si>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</si>
  <si>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</si>
  <si>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</si>
  <si>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</si>
  <si>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</si>
  <si>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</si>
  <si>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</si>
  <si>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</si>
  <si>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</si>
  <si>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</si>
  <si>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</si>
  <si>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</si>
  <si>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</si>
  <si>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</si>
  <si>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</si>
  <si>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</si>
  <si>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</si>
  <si>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</si>
  <si>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</si>
  <si>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</si>
  <si>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</si>
  <si>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</si>
  <si>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</si>
  <si>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</si>
  <si>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</si>
  <si>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</si>
  <si>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</si>
  <si>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</si>
  <si>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</si>
  <si>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</si>
  <si>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</si>
  <si>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</si>
  <si>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</si>
  <si>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</si>
  <si>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</si>
  <si>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</si>
  <si>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</si>
  <si>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</si>
  <si>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</si>
  <si>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</si>
  <si>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</si>
  <si>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</si>
  <si>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</si>
  <si>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</si>
  <si>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</si>
  <si>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</si>
  <si>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</si>
  <si>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</si>
  <si>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</si>
  <si>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</si>
  <si>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</si>
  <si>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</si>
  <si>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</si>
  <si>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</si>
  <si>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</si>
  <si>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</si>
  <si>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</si>
  <si>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</si>
  <si>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</si>
  <si>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</si>
  <si>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</si>
  <si>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</si>
  <si>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</si>
  <si>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</si>
  <si>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</si>
  <si>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</si>
  <si>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</si>
  <si>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</si>
  <si>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</si>
  <si>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</si>
  <si>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</si>
  <si>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</si>
  <si>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</si>
  <si>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</si>
  <si>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</si>
  <si>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</si>
  <si>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</si>
  <si>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</si>
  <si>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</si>
  <si>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</si>
  <si>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</si>
  <si>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</si>
  <si>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</si>
  <si>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</si>
  <si>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</si>
  <si>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</si>
  <si>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</si>
  <si>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</si>
  <si>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</si>
  <si>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</si>
  <si>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</si>
  <si>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</si>
  <si>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</si>
  <si>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</si>
  <si>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</si>
  <si>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</si>
  <si>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</si>
  <si>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</si>
  <si>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</si>
  <si>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</si>
  <si>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</si>
  <si>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</si>
  <si>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</si>
  <si>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</si>
  <si>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</si>
  <si>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</si>
  <si>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</si>
  <si>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</si>
  <si>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</si>
  <si>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</si>
  <si>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</si>
  <si>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</si>
  <si>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</si>
  <si>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</si>
  <si>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</si>
  <si>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</si>
  <si>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</si>
  <si>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</si>
  <si>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</si>
  <si>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</si>
  <si>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</si>
  <si>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</si>
  <si>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</si>
  <si>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</si>
  <si>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</si>
  <si>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</si>
  <si>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</si>
  <si>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</si>
  <si>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</si>
  <si>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</si>
  <si>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</si>
  <si>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</si>
  <si>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</si>
  <si>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</si>
  <si>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</si>
  <si>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</si>
  <si>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</si>
  <si>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</si>
  <si>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</si>
  <si>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</si>
  <si>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</si>
  <si>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</si>
  <si>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</si>
  <si>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</si>
  <si>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</si>
  <si>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</si>
  <si>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</si>
  <si>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</si>
  <si>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</si>
  <si>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</si>
  <si>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</si>
  <si>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</si>
  <si>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</si>
  <si>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</si>
  <si>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</si>
  <si>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</si>
  <si>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</si>
  <si>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</si>
  <si>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</si>
  <si>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</si>
  <si>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</si>
  <si>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</si>
  <si>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</si>
  <si>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</si>
  <si>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</si>
  <si>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</si>
  <si>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</si>
  <si>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</si>
  <si>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</si>
  <si>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</si>
  <si>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</si>
  <si>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</si>
  <si>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</si>
  <si>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</si>
  <si>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</si>
  <si>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</si>
  <si>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</si>
  <si>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</si>
  <si>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</si>
  <si>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</si>
  <si>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</si>
  <si>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</si>
  <si>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</si>
  <si>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</si>
  <si>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</si>
  <si>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</si>
  <si>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</si>
  <si>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</si>
  <si>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</si>
  <si>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</si>
  <si>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</si>
  <si>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</si>
  <si>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</si>
  <si>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</si>
  <si>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</si>
  <si>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</si>
  <si>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</si>
  <si>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</si>
  <si>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</si>
  <si>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</si>
  <si>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</si>
  <si>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</si>
  <si>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</si>
  <si>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</si>
  <si>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</si>
  <si>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</si>
  <si>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</si>
  <si>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</si>
  <si>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</si>
  <si>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</si>
  <si>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</si>
  <si>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</si>
  <si>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</si>
  <si>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</si>
  <si>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</si>
  <si>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</si>
  <si>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</si>
  <si>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</si>
  <si>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</si>
  <si>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</si>
  <si>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</si>
  <si>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</si>
  <si>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</si>
  <si>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</si>
  <si>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</si>
  <si>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</si>
  <si>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</si>
  <si>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</si>
  <si>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</si>
  <si>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</si>
  <si>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</si>
  <si>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</si>
  <si>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</si>
  <si>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</si>
  <si>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</si>
  <si>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</si>
  <si>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</si>
  <si>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</si>
  <si>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</si>
  <si>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</si>
  <si>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</si>
  <si>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</si>
  <si>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</si>
  <si>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</si>
  <si>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</si>
  <si>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</si>
  <si>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</si>
  <si>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</si>
  <si>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</si>
  <si>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</si>
  <si>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</si>
  <si>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</si>
  <si>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</si>
  <si>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</si>
  <si>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</si>
  <si>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</si>
  <si>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</si>
  <si>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</si>
  <si>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</si>
  <si>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</si>
  <si>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</si>
  <si>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</si>
  <si>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</si>
  <si>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</si>
  <si>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</si>
  <si>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</si>
  <si>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</si>
  <si>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</si>
  <si>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</si>
  <si>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</si>
  <si>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</si>
  <si>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</si>
  <si>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</si>
  <si>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</si>
  <si>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</si>
  <si>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</si>
  <si>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</si>
  <si>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</si>
  <si>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</si>
  <si>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</si>
  <si>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</si>
  <si>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</si>
  <si>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</si>
  <si>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</si>
  <si>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</si>
  <si>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</si>
  <si>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</si>
  <si>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</si>
  <si>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</si>
  <si>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</si>
  <si>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</si>
  <si>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</si>
  <si>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</si>
  <si>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</si>
  <si>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</si>
  <si>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</si>
  <si>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</si>
  <si>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</si>
  <si>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</si>
  <si>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</si>
  <si>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</si>
  <si>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</si>
  <si>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</si>
  <si>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</si>
  <si>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</si>
  <si>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</si>
  <si>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</si>
  <si>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</si>
  <si>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</si>
  <si>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</si>
  <si>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</si>
  <si>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</si>
  <si>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</si>
  <si>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</si>
  <si>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</si>
  <si>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</si>
  <si>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</si>
  <si>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</si>
  <si>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</si>
  <si>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</si>
  <si>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</si>
  <si>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</si>
  <si>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</si>
  <si>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</si>
  <si>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</si>
  <si>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</si>
  <si>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</si>
  <si>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</si>
  <si>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</si>
  <si>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</si>
  <si>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</si>
  <si>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</si>
  <si>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</si>
  <si>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</si>
  <si>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</si>
  <si>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</si>
  <si>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</si>
  <si>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</si>
  <si>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</si>
  <si>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</si>
  <si>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</si>
  <si>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</si>
  <si>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</si>
  <si>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</si>
  <si>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</si>
  <si>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</si>
  <si>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</si>
  <si>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</si>
  <si>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</si>
  <si>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</si>
  <si>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</si>
  <si>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</si>
  <si>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</si>
  <si>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</si>
  <si>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</si>
  <si>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</si>
  <si>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</si>
  <si>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</si>
  <si>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</si>
  <si>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</si>
  <si>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</si>
  <si>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</si>
  <si>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</si>
  <si>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</si>
  <si>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</si>
  <si>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</si>
  <si>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</si>
  <si>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</si>
  <si>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</si>
  <si>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</si>
  <si>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</si>
  <si>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</si>
  <si>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</si>
  <si>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</si>
  <si>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</si>
  <si>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</si>
  <si>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</si>
  <si>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</si>
  <si>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</si>
  <si>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</si>
  <si>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</si>
  <si>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</si>
  <si>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</si>
  <si>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</si>
  <si>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</si>
  <si>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</si>
  <si>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</si>
  <si>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</si>
  <si>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</si>
  <si>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</si>
  <si>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</si>
  <si>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</si>
  <si>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</si>
  <si>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</si>
  <si>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</si>
  <si>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</si>
  <si>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</si>
  <si>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</si>
  <si>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</si>
  <si>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</si>
  <si>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</si>
  <si>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</si>
  <si>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</si>
  <si>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</si>
  <si>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</si>
  <si>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</si>
  <si>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</si>
  <si>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</si>
  <si>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</si>
  <si>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</si>
  <si>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</si>
  <si>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</si>
  <si>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</si>
  <si>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</si>
  <si>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</si>
  <si>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</si>
  <si>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</si>
  <si>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</si>
  <si>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</si>
  <si>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</si>
  <si>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</si>
  <si>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</si>
  <si>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</si>
  <si>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</si>
  <si>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</si>
  <si>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</si>
  <si>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</si>
  <si>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</si>
  <si>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</si>
  <si>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</si>
  <si>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</si>
  <si>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</si>
  <si>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</si>
  <si>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</si>
  <si>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</si>
  <si>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</si>
  <si>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</si>
  <si>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</si>
  <si>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</si>
  <si>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</si>
  <si>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</si>
  <si>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</si>
  <si>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</si>
  <si>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</si>
  <si>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</si>
  <si>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</si>
  <si>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</si>
  <si>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</si>
  <si>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</si>
  <si>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</si>
  <si>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</si>
  <si>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</si>
  <si>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</si>
  <si>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</si>
  <si>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</si>
  <si>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</si>
  <si>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</si>
  <si>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</si>
  <si>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</si>
  <si>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</si>
  <si>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</si>
  <si>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</si>
  <si>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</si>
  <si>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</si>
  <si>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</si>
  <si>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</si>
  <si>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</si>
  <si>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</si>
  <si>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</si>
  <si>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</si>
  <si>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</si>
  <si>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</si>
  <si>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</si>
  <si>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</si>
  <si>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</si>
  <si>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</si>
  <si>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</si>
  <si>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</si>
  <si>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</si>
  <si>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</si>
  <si>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</si>
  <si>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</si>
  <si>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</si>
  <si>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</si>
  <si>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</si>
  <si>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</si>
  <si>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</si>
  <si>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</si>
  <si>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</si>
  <si>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</si>
  <si>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</si>
  <si>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</si>
  <si>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</si>
  <si>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</si>
  <si>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</si>
  <si>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</si>
  <si>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</si>
  <si>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</si>
  <si>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</si>
  <si>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</si>
  <si>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</si>
  <si>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</si>
  <si>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</si>
  <si>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</si>
  <si>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</si>
  <si>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</si>
  <si>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</si>
  <si>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</si>
  <si>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</si>
  <si>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</si>
  <si>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</si>
  <si>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</si>
  <si>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</si>
  <si>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</si>
  <si>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</si>
  <si>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</si>
  <si>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</si>
  <si>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</si>
  <si>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</si>
  <si>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</si>
  <si>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</si>
  <si>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</si>
  <si>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</si>
  <si>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</si>
  <si>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</si>
  <si>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</si>
  <si>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</si>
  <si>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</si>
  <si>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</si>
  <si>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</si>
  <si>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</si>
  <si>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</si>
  <si>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</si>
  <si>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</si>
  <si>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</si>
  <si>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</si>
  <si>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</si>
  <si>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</si>
  <si>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</si>
  <si>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</si>
  <si>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</si>
  <si>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</si>
  <si>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</si>
  <si>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</si>
  <si>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</si>
  <si>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</si>
  <si>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</si>
  <si>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</si>
  <si>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</si>
  <si>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</si>
  <si>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</si>
  <si>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</si>
  <si>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</si>
  <si>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</si>
  <si>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</si>
  <si>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</si>
  <si>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</si>
  <si>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</si>
  <si>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</si>
  <si>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</si>
  <si>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</si>
  <si>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</si>
  <si>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</si>
  <si>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</si>
  <si>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</si>
  <si>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</si>
  <si>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</si>
  <si>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</si>
  <si>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</si>
  <si>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</si>
  <si>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</si>
  <si>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</si>
  <si>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</si>
  <si>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</si>
  <si>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</si>
  <si>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</si>
  <si>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</si>
  <si>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</si>
  <si>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</si>
  <si>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</si>
  <si>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</si>
  <si>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</si>
  <si>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</si>
  <si>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</si>
  <si>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</si>
  <si>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</si>
  <si>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</si>
  <si>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</si>
  <si>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</si>
  <si>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</si>
  <si>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</si>
  <si>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</si>
  <si>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</si>
  <si>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</si>
  <si>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</si>
  <si>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</si>
  <si>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</si>
  <si>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</si>
  <si>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</si>
  <si>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</si>
  <si>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</si>
  <si>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</si>
  <si>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</si>
  <si>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</si>
  <si>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</si>
  <si>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</si>
  <si>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</si>
  <si>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</si>
  <si>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</si>
  <si>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</si>
  <si>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</si>
  <si>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</si>
  <si>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</si>
  <si>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</si>
  <si>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</si>
  <si>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</si>
  <si>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</si>
  <si>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</si>
  <si>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</si>
  <si>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</si>
  <si>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</si>
  <si>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</si>
  <si>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</si>
  <si>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</si>
  <si>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</si>
  <si>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</si>
  <si>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</si>
  <si>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</si>
  <si>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</si>
  <si>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</si>
  <si>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</si>
  <si>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</si>
  <si>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</si>
  <si>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</si>
  <si>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</si>
  <si>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</si>
  <si>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</si>
  <si>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</si>
  <si>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</si>
  <si>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</si>
  <si>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</si>
  <si>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</si>
  <si>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</si>
  <si>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</si>
  <si>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</si>
  <si>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</si>
  <si>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</si>
  <si>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</si>
  <si>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</si>
  <si>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</si>
  <si>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</si>
  <si>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</si>
  <si>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</si>
  <si>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</si>
  <si>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</si>
  <si>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</si>
  <si>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</si>
  <si>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</si>
  <si>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</si>
  <si>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</si>
  <si>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</si>
  <si>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</si>
  <si>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</si>
  <si>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</si>
  <si>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</si>
  <si>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</si>
  <si>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</si>
  <si>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</si>
  <si>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</si>
  <si>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</si>
  <si>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</si>
  <si>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</si>
  <si>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</si>
  <si>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</si>
  <si>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</si>
  <si>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</si>
  <si>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</si>
  <si>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</si>
  <si>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</si>
  <si>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</si>
  <si>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</si>
  <si>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</si>
  <si>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</si>
  <si>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</si>
  <si>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</si>
  <si>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</si>
  <si>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</si>
  <si>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</si>
  <si>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</si>
  <si>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</si>
  <si>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</si>
  <si>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</si>
  <si>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</si>
  <si>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</si>
  <si>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</si>
  <si>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</si>
  <si>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</si>
  <si>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</si>
  <si>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</si>
  <si>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</si>
  <si>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</si>
  <si>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</si>
  <si>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</si>
  <si>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</si>
  <si>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</si>
  <si>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</si>
  <si>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</si>
  <si>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</si>
  <si>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</si>
  <si>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</si>
  <si>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</si>
  <si>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</si>
  <si>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</si>
  <si>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</si>
  <si>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</si>
  <si>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</si>
  <si>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</si>
  <si>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</si>
  <si>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</si>
  <si>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</si>
  <si>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</si>
  <si>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</si>
  <si>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</si>
  <si>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</si>
  <si>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</si>
  <si>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</si>
  <si>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</si>
  <si>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</si>
  <si>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</si>
  <si>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</si>
  <si>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</si>
  <si>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</si>
  <si>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</si>
  <si>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</si>
  <si>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</si>
  <si>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</si>
  <si>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</si>
  <si>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</si>
  <si>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</si>
  <si>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</si>
  <si>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</si>
  <si>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</si>
  <si>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</si>
  <si>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</si>
  <si>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</si>
  <si>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</si>
  <si>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</si>
  <si>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</si>
  <si>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</si>
  <si>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</si>
  <si>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</si>
  <si>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</si>
  <si>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</si>
  <si>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</si>
  <si>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</si>
  <si>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</si>
  <si>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</si>
  <si>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</si>
  <si>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</si>
  <si>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</si>
  <si>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</si>
  <si>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</si>
  <si>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</si>
  <si>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</si>
  <si>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</si>
  <si>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</si>
  <si>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</si>
  <si>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</si>
  <si>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</si>
  <si>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</si>
  <si>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</si>
  <si>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</si>
  <si>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</si>
  <si>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</si>
  <si>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</si>
  <si>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</si>
  <si>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</si>
  <si>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</si>
  <si>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</si>
  <si>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</si>
  <si>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</si>
  <si>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</si>
  <si>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</si>
  <si>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</si>
  <si>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</si>
  <si>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</si>
  <si>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</si>
  <si>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</si>
  <si>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</si>
  <si>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</si>
  <si>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</si>
  <si>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</si>
  <si>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</si>
  <si>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</si>
  <si>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</si>
  <si>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</si>
  <si>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</si>
  <si>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</si>
  <si>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</si>
  <si>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</si>
  <si>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</si>
  <si>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</si>
  <si>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</si>
  <si>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</si>
  <si>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</si>
  <si>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</si>
  <si>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</si>
  <si>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</si>
  <si>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</si>
  <si>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</si>
  <si>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</si>
  <si>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</si>
  <si>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</si>
  <si>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</si>
  <si>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</si>
  <si>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</si>
  <si>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</si>
  <si>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</si>
  <si>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</si>
  <si>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</si>
  <si>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</si>
  <si>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</si>
  <si>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</si>
  <si>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</si>
  <si>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</si>
  <si>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</si>
  <si>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</si>
  <si>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</si>
  <si>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</si>
  <si>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</si>
  <si>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</si>
  <si>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</si>
  <si>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</si>
  <si>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</si>
  <si>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</si>
  <si>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</si>
  <si>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</si>
  <si>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</si>
  <si>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</si>
  <si>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</si>
  <si>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</si>
  <si>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</si>
  <si>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</si>
  <si>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</si>
  <si>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</si>
  <si>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</si>
  <si>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</si>
  <si>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</si>
  <si>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</si>
  <si>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</si>
  <si>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</si>
  <si>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</si>
  <si>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</si>
  <si>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</si>
  <si>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</si>
  <si>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</si>
  <si>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</si>
  <si>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</si>
  <si>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</si>
  <si>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</si>
  <si>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</si>
  <si>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</si>
  <si>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</si>
  <si>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</si>
  <si>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</si>
  <si>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</si>
  <si>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</si>
  <si>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</si>
  <si>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</si>
  <si>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</si>
  <si>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</si>
  <si>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</si>
  <si>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</si>
  <si>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</si>
  <si>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</si>
  <si>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</si>
  <si>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</si>
  <si>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</si>
  <si>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</si>
  <si>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</si>
  <si>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</si>
  <si>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</si>
  <si>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</si>
  <si>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</si>
  <si>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</si>
  <si>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</si>
  <si>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</si>
  <si>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</si>
  <si>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</si>
  <si>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</si>
  <si>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</si>
  <si>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</si>
  <si>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</si>
  <si>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</si>
  <si>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</si>
  <si>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</si>
  <si>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</si>
  <si>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</si>
  <si>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</si>
  <si>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</si>
  <si>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</si>
  <si>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</si>
  <si>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</si>
  <si>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</si>
  <si>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</si>
  <si>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</si>
  <si>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</si>
  <si>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</si>
  <si>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</si>
  <si>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</si>
  <si>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</si>
  <si>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</si>
  <si>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</si>
  <si>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</si>
  <si>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</si>
  <si>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</si>
  <si>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</si>
  <si>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</si>
  <si>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</si>
  <si>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</si>
  <si>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</si>
  <si>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</si>
  <si>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</si>
  <si>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</si>
  <si>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</si>
  <si>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</si>
  <si>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</si>
  <si>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</si>
  <si>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</si>
  <si>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</si>
  <si>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</si>
  <si>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</si>
  <si>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</si>
  <si>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</si>
  <si>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</si>
  <si>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</si>
  <si>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</si>
  <si>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</si>
  <si>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</si>
  <si>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</si>
  <si>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</si>
  <si>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</si>
  <si>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</si>
  <si>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</si>
  <si>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</si>
  <si>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</si>
  <si>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</si>
  <si>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</si>
  <si>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</si>
  <si>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</si>
  <si>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</si>
  <si>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</si>
  <si>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</si>
  <si>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</si>
  <si>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</si>
  <si>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</si>
  <si>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</si>
  <si>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</si>
  <si>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</si>
  <si>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</si>
  <si>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</si>
  <si>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</si>
  <si>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</si>
  <si>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</si>
  <si>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</si>
  <si>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</si>
  <si>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</si>
  <si>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</si>
  <si>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</si>
  <si>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</si>
  <si>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</si>
  <si>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</si>
  <si>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</si>
  <si>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</si>
  <si>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</si>
  <si>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</si>
  <si>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</si>
  <si>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</si>
  <si>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</si>
  <si>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</si>
  <si>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</si>
  <si>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</si>
  <si>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</si>
  <si>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</si>
  <si>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</si>
  <si>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</si>
  <si>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</si>
  <si>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</si>
  <si>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</si>
  <si>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</si>
  <si>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</si>
  <si>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</si>
  <si>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</si>
  <si>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</si>
  <si>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</si>
  <si>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</si>
  <si>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</si>
  <si>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</si>
  <si>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</si>
  <si>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</si>
  <si>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</si>
  <si>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</si>
  <si>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</si>
  <si>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</si>
  <si>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</si>
  <si>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</si>
  <si>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</si>
  <si>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</si>
  <si>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</si>
  <si>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</si>
  <si>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</si>
  <si>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</si>
  <si>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</si>
  <si>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</si>
  <si>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</si>
  <si>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</si>
  <si>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</si>
  <si>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</si>
  <si>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</si>
  <si>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</si>
  <si>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</si>
  <si>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</si>
  <si>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</si>
  <si>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</si>
  <si>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</si>
  <si>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</si>
  <si>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</si>
  <si>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</si>
  <si>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</si>
  <si>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</si>
  <si>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</si>
  <si>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</si>
  <si>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</si>
  <si>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</si>
  <si>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</si>
  <si>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</si>
  <si>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</si>
  <si>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</si>
  <si>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</si>
  <si>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</si>
  <si>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</si>
  <si>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</si>
  <si>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</si>
  <si>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</si>
  <si>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</si>
  <si>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</si>
  <si>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</si>
  <si>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</si>
  <si>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</si>
  <si>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</si>
  <si>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</si>
  <si>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</si>
  <si>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</si>
  <si>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</si>
  <si>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</si>
  <si>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</si>
  <si>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</si>
  <si>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</si>
  <si>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</si>
  <si>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</si>
  <si>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</si>
  <si>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</si>
  <si>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</si>
  <si>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</si>
  <si>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</si>
  <si>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</si>
  <si>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</si>
  <si>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</si>
  <si>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</si>
  <si>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</si>
  <si>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</si>
  <si>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</si>
  <si>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</si>
  <si>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</si>
  <si>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</si>
  <si>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</si>
  <si>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</si>
  <si>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</si>
  <si>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</si>
  <si>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</si>
  <si>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</si>
  <si>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</si>
  <si>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</si>
  <si>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</si>
  <si>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</si>
  <si>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</si>
  <si>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</si>
  <si>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</si>
  <si>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</si>
  <si>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</si>
  <si>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</si>
  <si>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</si>
  <si>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</si>
  <si>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</si>
  <si>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</si>
  <si>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</si>
  <si>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</si>
  <si>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</si>
  <si>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</si>
  <si>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</si>
  <si>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</si>
  <si>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</si>
  <si>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</si>
  <si>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</si>
  <si>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</si>
  <si>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</si>
  <si>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</si>
  <si>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</si>
  <si>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</si>
  <si>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</si>
  <si>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</si>
  <si>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</si>
  <si>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</si>
  <si>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</si>
  <si>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</si>
  <si>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</si>
  <si>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</si>
  <si>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</si>
  <si>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</si>
  <si>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</si>
  <si>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</si>
  <si>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</si>
  <si>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</si>
  <si>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</si>
  <si>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</si>
  <si>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</si>
  <si>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</si>
  <si>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</si>
  <si>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</si>
  <si>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</si>
  <si>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</si>
  <si>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</si>
  <si>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</si>
  <si>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</si>
  <si>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</si>
  <si>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</si>
  <si>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</si>
  <si>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</si>
  <si>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</si>
  <si>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</si>
  <si>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</si>
  <si>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</si>
  <si>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</si>
  <si>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</si>
  <si>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</si>
  <si>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</si>
  <si>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</si>
  <si>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</si>
  <si>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</si>
  <si>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</si>
  <si>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</si>
  <si>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</si>
  <si>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</si>
  <si>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</si>
  <si>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</si>
  <si>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</si>
  <si>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</si>
  <si>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</si>
  <si>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</si>
  <si>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</si>
  <si>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</si>
  <si>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</si>
  <si>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</si>
  <si>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</si>
  <si>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</si>
  <si>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</si>
  <si>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</si>
  <si>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</si>
  <si>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</si>
  <si>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</si>
  <si>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</si>
  <si>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</si>
  <si>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</si>
  <si>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</si>
  <si>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</si>
  <si>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</si>
  <si>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</si>
  <si>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</si>
  <si>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</si>
  <si>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</si>
  <si>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</si>
  <si>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</si>
  <si>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</si>
  <si>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</si>
  <si>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</si>
  <si>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</si>
  <si>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</si>
  <si>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</si>
  <si>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</si>
  <si>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</si>
  <si>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</si>
  <si>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</si>
  <si>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</si>
  <si>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</si>
  <si>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</si>
  <si>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</si>
  <si>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</si>
  <si>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</si>
  <si>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</si>
  <si>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</si>
  <si>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</si>
  <si>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</si>
  <si>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</si>
  <si>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</si>
  <si>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</si>
  <si>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</si>
  <si>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</si>
  <si>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</si>
  <si>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</si>
  <si>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</si>
  <si>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</si>
  <si>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</si>
  <si>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</si>
  <si>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</si>
  <si>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</si>
  <si>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</si>
  <si>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</si>
  <si>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</si>
  <si>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</si>
  <si>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</si>
  <si>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</si>
  <si>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</si>
  <si>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</si>
  <si>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</si>
  <si>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</si>
  <si>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</si>
  <si>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</si>
  <si>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</si>
  <si>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</si>
  <si>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</si>
  <si>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</si>
  <si>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</si>
  <si>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</si>
  <si>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</si>
  <si>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</si>
  <si>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</si>
  <si>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</si>
  <si>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</si>
  <si>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</si>
  <si>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</si>
  <si>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</si>
  <si>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</si>
  <si>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</si>
  <si>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</si>
  <si>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</si>
  <si>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</si>
  <si>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</si>
  <si>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</si>
  <si>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</si>
  <si>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</si>
  <si>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</si>
  <si>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</si>
  <si>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</si>
  <si>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</si>
  <si>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</si>
  <si>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</si>
  <si>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</si>
  <si>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</si>
  <si>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</si>
  <si>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</si>
  <si>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</si>
  <si>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</si>
  <si>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</si>
  <si>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</si>
  <si>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</si>
  <si>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</si>
  <si>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</si>
  <si>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</si>
  <si>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</si>
  <si>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</si>
  <si>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</si>
  <si>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</si>
  <si>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</si>
  <si>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</si>
  <si>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</si>
  <si>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</si>
  <si>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</si>
  <si>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</si>
  <si>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</si>
  <si>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</si>
  <si>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</si>
  <si>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</si>
  <si>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</si>
  <si>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</si>
  <si>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</si>
  <si>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</si>
  <si>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</si>
  <si>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</si>
  <si>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</si>
  <si>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</si>
  <si>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</si>
  <si>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</si>
  <si>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</si>
  <si>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</si>
  <si>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</si>
  <si>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</si>
  <si>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</si>
  <si>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</si>
  <si>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</si>
  <si>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</si>
  <si>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</si>
  <si>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</si>
  <si>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</si>
  <si>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</si>
  <si>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</si>
  <si>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</si>
  <si>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</si>
  <si>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</si>
  <si>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</si>
  <si>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</si>
  <si>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</si>
  <si>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</si>
  <si>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</si>
  <si>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</si>
  <si>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</si>
  <si>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</si>
  <si>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</si>
  <si>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</si>
  <si>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</si>
  <si>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</si>
  <si>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</si>
  <si>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</si>
  <si>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</si>
  <si>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</si>
  <si>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</si>
  <si>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</si>
  <si>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</si>
  <si>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</si>
  <si>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</si>
  <si>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</si>
  <si>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</si>
  <si>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</si>
  <si>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</si>
  <si>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</si>
  <si>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</si>
  <si>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</si>
  <si>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</si>
  <si>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</si>
  <si>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</si>
  <si>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</si>
  <si>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</si>
  <si>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</si>
  <si>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</si>
  <si>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</si>
  <si>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</si>
  <si>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</si>
  <si>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</si>
  <si>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</si>
  <si>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</si>
  <si>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</si>
  <si>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</si>
  <si>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</si>
  <si>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</si>
  <si>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</si>
  <si>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</si>
  <si>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</si>
  <si>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</si>
  <si>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</si>
  <si>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</si>
  <si>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</si>
  <si>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</si>
  <si>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</si>
  <si>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</si>
  <si>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</si>
  <si>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</si>
  <si>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</si>
  <si>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</si>
  <si>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</si>
  <si>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</si>
  <si>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</si>
  <si>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</si>
  <si>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</si>
  <si>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</si>
  <si>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</si>
  <si>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</si>
  <si>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</si>
  <si>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</si>
  <si>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</si>
  <si>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</si>
  <si>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</si>
  <si>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</si>
  <si>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</si>
  <si>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</si>
  <si>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</si>
  <si>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</si>
  <si>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</si>
  <si>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</si>
  <si>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</si>
  <si>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</si>
  <si>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</si>
  <si>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</si>
  <si>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</si>
  <si>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</si>
  <si>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</si>
  <si>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</si>
  <si>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</si>
  <si>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</si>
  <si>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</si>
  <si>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</si>
  <si>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</si>
  <si>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</si>
  <si>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</si>
  <si>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</si>
  <si>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</si>
  <si>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</si>
  <si>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</si>
  <si>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</si>
  <si>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</si>
  <si>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</si>
  <si>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</si>
  <si>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</si>
  <si>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</si>
  <si>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</si>
  <si>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</si>
  <si>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</si>
  <si>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</si>
  <si>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</si>
  <si>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</si>
  <si>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</si>
  <si>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</si>
  <si>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</si>
  <si>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</si>
  <si>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</si>
  <si>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</si>
  <si>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</si>
  <si>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</si>
  <si>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</si>
  <si>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</si>
  <si>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</si>
  <si>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</si>
  <si>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</si>
  <si>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</si>
  <si>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</si>
  <si>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</si>
  <si>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</si>
  <si>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</si>
  <si>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</si>
  <si>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</si>
  <si>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</si>
  <si>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</si>
  <si>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</si>
  <si>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</si>
  <si>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</si>
  <si>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</si>
  <si>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</si>
  <si>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</si>
  <si>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</si>
  <si>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</si>
  <si>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</si>
  <si>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</si>
  <si>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</si>
  <si>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</si>
  <si>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</si>
  <si>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</si>
  <si>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</si>
  <si>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</si>
  <si>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</si>
  <si>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</si>
  <si>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</si>
  <si>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</si>
  <si>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</si>
  <si>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</si>
  <si>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</si>
  <si>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</si>
  <si>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</si>
  <si>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</si>
  <si>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</si>
  <si>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</si>
  <si>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</si>
  <si>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</si>
  <si>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</si>
  <si>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</si>
  <si>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</si>
  <si>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</si>
  <si>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</si>
  <si>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</si>
  <si>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</si>
  <si>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</si>
  <si>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</si>
  <si>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</si>
  <si>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</si>
  <si>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</si>
  <si>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</si>
  <si>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</si>
  <si>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</si>
  <si>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</si>
  <si>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</si>
  <si>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</si>
  <si>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</si>
  <si>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</si>
  <si>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</si>
  <si>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</si>
  <si>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</si>
  <si>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</si>
  <si>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</si>
  <si>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</si>
  <si>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</si>
  <si>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</si>
  <si>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</si>
  <si>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</si>
  <si>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</si>
  <si>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</si>
  <si>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</si>
  <si>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</si>
  <si>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</si>
  <si>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</si>
  <si>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</si>
  <si>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</si>
  <si>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</si>
  <si>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</si>
  <si>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</si>
  <si>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</si>
  <si>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</si>
  <si>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</si>
  <si>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</si>
  <si>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</si>
  <si>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</si>
  <si>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</si>
  <si>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</si>
  <si>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</si>
  <si>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</si>
  <si>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</si>
  <si>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</si>
  <si>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</si>
  <si>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</si>
  <si>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</si>
  <si>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</si>
  <si>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</si>
  <si>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</si>
  <si>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</si>
  <si>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</si>
  <si>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</si>
  <si>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</si>
  <si>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</si>
  <si>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</si>
  <si>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</si>
  <si>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</si>
  <si>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</si>
  <si>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</si>
  <si>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</si>
  <si>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</si>
  <si>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</si>
  <si>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</si>
  <si>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</si>
  <si>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</si>
  <si>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</si>
  <si>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</si>
  <si>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</si>
  <si>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</si>
  <si>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</si>
  <si>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</si>
  <si>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</si>
  <si>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</si>
  <si>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</si>
  <si>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</si>
  <si>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</si>
  <si>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</si>
  <si>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</si>
  <si>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</si>
  <si>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</si>
  <si>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</si>
  <si>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</si>
  <si>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</si>
  <si>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</si>
  <si>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</si>
  <si>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</si>
  <si>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</si>
  <si>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</si>
  <si>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</si>
  <si>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</si>
  <si>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</si>
  <si>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</si>
  <si>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</si>
  <si>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</si>
  <si>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</si>
  <si>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</si>
  <si>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</si>
  <si>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</si>
  <si>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</si>
  <si>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</si>
  <si>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</si>
  <si>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</si>
  <si>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</si>
  <si>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</si>
  <si>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</si>
  <si>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</si>
  <si>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</si>
  <si>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</si>
  <si>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</si>
  <si>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</si>
  <si>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</si>
  <si>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</si>
  <si>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</si>
  <si>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</si>
  <si>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</si>
  <si>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</si>
  <si>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</si>
  <si>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</si>
  <si>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</si>
  <si>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</si>
  <si>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</si>
  <si>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</si>
  <si>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</si>
  <si>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</si>
  <si>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</si>
  <si>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</si>
  <si>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</si>
  <si>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</si>
  <si>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</si>
  <si>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</si>
  <si>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</si>
  <si>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</si>
  <si>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</si>
  <si>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</si>
  <si>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</si>
  <si>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</si>
  <si>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</si>
  <si>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</si>
  <si>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</si>
  <si>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</si>
  <si>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</si>
  <si>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</si>
  <si>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</si>
  <si>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</si>
  <si>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</si>
  <si>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</si>
  <si>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</si>
  <si>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</si>
  <si>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</si>
  <si>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</si>
  <si>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</si>
  <si>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</si>
  <si>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</si>
  <si>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</si>
  <si>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</si>
  <si>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</si>
  <si>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</si>
  <si>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</si>
  <si>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</si>
  <si>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</si>
  <si>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</si>
  <si>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</si>
  <si>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</si>
  <si>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</si>
  <si>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</si>
  <si>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</si>
  <si>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</si>
  <si>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</si>
  <si>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</si>
  <si>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</si>
  <si>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</si>
  <si>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</si>
  <si>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</si>
  <si>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</si>
  <si>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</si>
  <si>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</si>
  <si>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</si>
  <si>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</si>
  <si>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</si>
  <si>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</si>
  <si>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</si>
  <si>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</si>
  <si>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</si>
  <si>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</si>
  <si>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</si>
  <si>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</si>
  <si>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</si>
  <si>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</si>
  <si>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</si>
  <si>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</si>
  <si>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</si>
  <si>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</si>
  <si>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</si>
  <si>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</si>
  <si>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</si>
  <si>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</si>
  <si>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</si>
  <si>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</si>
  <si>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</si>
  <si>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</si>
  <si>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</si>
  <si>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</si>
  <si>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</si>
  <si>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</si>
  <si>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</si>
  <si>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</si>
  <si>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</si>
  <si>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</si>
  <si>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</si>
  <si>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</si>
  <si>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</si>
  <si>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</si>
  <si>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</si>
  <si>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</si>
  <si>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</si>
  <si>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</si>
  <si>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</si>
  <si>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</si>
  <si>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</si>
  <si>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</si>
  <si>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</si>
  <si>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</si>
  <si>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</si>
  <si>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</si>
  <si>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</si>
  <si>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</si>
  <si>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</si>
  <si>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</si>
  <si>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</si>
  <si>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</si>
  <si>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</si>
  <si>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</si>
  <si>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</si>
  <si>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</si>
  <si>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</si>
  <si>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</si>
  <si>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</si>
  <si>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</si>
  <si>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</si>
  <si>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</si>
  <si>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</si>
  <si>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</si>
  <si>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</si>
  <si>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</si>
  <si>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</si>
  <si>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</si>
  <si>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</si>
  <si>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</si>
  <si>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</si>
  <si>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</si>
  <si>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</si>
  <si>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</si>
  <si>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</si>
  <si>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</si>
  <si>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</si>
  <si>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</si>
  <si>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</si>
  <si>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</si>
  <si>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</si>
  <si>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</si>
  <si>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</si>
  <si>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</si>
  <si>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</si>
  <si>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</si>
  <si>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</si>
  <si>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</si>
  <si>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</si>
  <si>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</si>
  <si>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</si>
  <si>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</si>
  <si>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</si>
  <si>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</si>
  <si>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</si>
  <si>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</si>
  <si>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</si>
  <si>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</si>
  <si>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</si>
  <si>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</si>
  <si>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</si>
  <si>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</si>
  <si>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</si>
  <si>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</si>
  <si>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</si>
  <si>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</si>
  <si>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</si>
  <si>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</si>
  <si>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</si>
  <si>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</si>
  <si>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</si>
  <si>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</si>
  <si>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</si>
  <si>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</si>
  <si>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</si>
  <si>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</si>
  <si>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</si>
  <si>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</si>
  <si>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</si>
  <si>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</si>
  <si>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</si>
  <si>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</si>
  <si>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</si>
  <si>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</si>
  <si>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</si>
  <si>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</si>
  <si>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</si>
  <si>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</si>
  <si>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</si>
  <si>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</si>
  <si>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</si>
  <si>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</si>
  <si>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</si>
  <si>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</si>
  <si>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</si>
  <si>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</si>
  <si>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</si>
  <si>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</si>
  <si>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</si>
  <si>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</si>
  <si>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</si>
  <si>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</si>
  <si>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</si>
  <si>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</si>
  <si>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</si>
  <si>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</si>
  <si>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</si>
  <si>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</si>
  <si>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</si>
  <si>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</si>
  <si>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</si>
  <si>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</si>
  <si>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</si>
  <si>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</si>
  <si>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</si>
  <si>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</si>
  <si>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</si>
  <si>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</si>
  <si>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</si>
  <si>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</si>
  <si>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</si>
  <si>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</si>
  <si>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</si>
  <si>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</si>
  <si>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</si>
  <si>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</si>
  <si>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</si>
  <si>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</si>
  <si>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</si>
  <si>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</si>
  <si>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</si>
  <si>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</si>
  <si>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</si>
  <si>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</si>
  <si>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</si>
  <si>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</si>
  <si>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</si>
  <si>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</si>
  <si>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</si>
  <si>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</si>
  <si>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</si>
  <si>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</si>
  <si>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</si>
  <si>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</si>
  <si>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</si>
  <si>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</si>
  <si>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</si>
  <si>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</si>
  <si>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</si>
  <si>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</si>
  <si>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</si>
  <si>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</si>
  <si>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</si>
  <si>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</si>
  <si>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</si>
  <si>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</si>
  <si>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</si>
  <si>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</si>
  <si>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</si>
  <si>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</si>
  <si>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</si>
  <si>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</si>
  <si>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</si>
  <si>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</si>
  <si>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</si>
  <si>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</si>
  <si>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</si>
  <si>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</si>
  <si>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</si>
  <si>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</si>
  <si>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</si>
  <si>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</si>
  <si>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</si>
  <si>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</si>
  <si>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</si>
  <si>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</si>
  <si>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</si>
  <si>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</si>
  <si>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</si>
  <si>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</si>
  <si>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</si>
  <si>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</si>
  <si>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</si>
  <si>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</si>
  <si>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</si>
  <si>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</si>
  <si>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</si>
  <si>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</si>
  <si>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</si>
  <si>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</si>
  <si>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</si>
  <si>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</si>
  <si>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</si>
  <si>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</si>
  <si>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</si>
  <si>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</si>
  <si>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</si>
  <si>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</si>
  <si>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</si>
  <si>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</si>
  <si>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</si>
  <si>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</si>
  <si>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</si>
  <si>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</si>
  <si>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</si>
  <si>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</si>
  <si>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</si>
  <si>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</si>
  <si>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</si>
  <si>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</si>
  <si>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</si>
  <si>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</si>
  <si>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</si>
  <si>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</si>
  <si>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</si>
  <si>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</si>
  <si>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</si>
  <si>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</si>
  <si>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</si>
  <si>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</si>
  <si>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</si>
  <si>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</si>
  <si>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</si>
  <si>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</si>
  <si>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</si>
  <si>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</si>
  <si>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</si>
  <si>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</si>
  <si>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</si>
  <si>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</si>
  <si>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</si>
  <si>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</si>
  <si>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</si>
  <si>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</si>
  <si>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</si>
  <si>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</si>
  <si>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</si>
  <si>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</si>
  <si>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</si>
  <si>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</si>
  <si>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</si>
  <si>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</si>
  <si>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</si>
  <si>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</si>
  <si>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</si>
  <si>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</si>
  <si>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</si>
  <si>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</si>
  <si>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</si>
  <si>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</si>
  <si>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</si>
  <si>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</si>
  <si>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</si>
  <si>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</si>
  <si>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</si>
  <si>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</si>
  <si>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</si>
  <si>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</si>
  <si>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</si>
  <si>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</si>
  <si>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</si>
  <si>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</si>
  <si>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</si>
  <si>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</si>
  <si>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</si>
  <si>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</si>
  <si>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</si>
  <si>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</si>
  <si>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</si>
  <si>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</si>
  <si>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</si>
  <si>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</si>
  <si>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</si>
  <si>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</si>
  <si>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</si>
  <si>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</si>
  <si>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</si>
  <si>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</si>
  <si>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</si>
  <si>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</si>
  <si>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</si>
  <si>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</si>
  <si>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</si>
  <si>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</si>
  <si>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</si>
  <si>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</si>
  <si>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</si>
  <si>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</si>
  <si>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</si>
  <si>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</si>
  <si>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</si>
  <si>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</si>
  <si>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</si>
  <si>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</si>
  <si>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</si>
  <si>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</si>
  <si>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</si>
  <si>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</si>
  <si>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</si>
  <si>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</si>
  <si>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</si>
  <si>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</si>
  <si>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</si>
  <si>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</si>
  <si>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</si>
  <si>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</si>
  <si>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</si>
  <si>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</si>
  <si>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</si>
  <si>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</si>
  <si>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</si>
  <si>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</si>
  <si>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</si>
  <si>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</si>
  <si>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</si>
  <si>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</si>
  <si>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</si>
  <si>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</si>
  <si>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</si>
  <si>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</si>
  <si>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</si>
  <si>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</si>
  <si>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</si>
  <si>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</si>
  <si>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</si>
  <si>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</si>
  <si>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</si>
  <si>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</si>
  <si>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</si>
  <si>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</si>
  <si>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</si>
  <si>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</si>
  <si>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</si>
  <si>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</si>
  <si>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</si>
  <si>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</si>
  <si>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</si>
  <si>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</si>
  <si>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</si>
  <si>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</si>
  <si>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</si>
  <si>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</si>
  <si>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</si>
  <si>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</si>
  <si>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</si>
  <si>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</si>
  <si>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</si>
  <si>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</si>
  <si>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</si>
  <si>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</si>
  <si>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</si>
  <si>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</si>
  <si>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</si>
  <si>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</si>
  <si>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</si>
  <si>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</si>
  <si>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</si>
  <si>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</si>
  <si>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</si>
  <si>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</si>
  <si>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</si>
  <si>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</si>
  <si>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</si>
  <si>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</si>
  <si>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</si>
  <si>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</si>
  <si>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</si>
  <si>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</si>
  <si>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</si>
  <si>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</si>
  <si>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</si>
  <si>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</si>
  <si>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</si>
  <si>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</si>
  <si>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</si>
  <si>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</si>
  <si>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</si>
  <si>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</si>
  <si>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</si>
  <si>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</si>
  <si>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</si>
  <si>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</si>
  <si>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</si>
  <si>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</si>
  <si>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</si>
  <si>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</si>
  <si>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</si>
  <si>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</si>
  <si>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</si>
  <si>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</si>
  <si>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</si>
  <si>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</si>
  <si>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</si>
  <si>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</si>
  <si>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</si>
  <si>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</si>
  <si>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</si>
  <si>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</si>
  <si>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</si>
  <si>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</si>
  <si>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</si>
  <si>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</si>
  <si>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</si>
  <si>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</si>
  <si>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</si>
  <si>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</si>
  <si>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</si>
  <si>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</si>
  <si>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</si>
  <si>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</si>
  <si>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</si>
  <si>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</si>
  <si>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</si>
  <si>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</si>
  <si>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</si>
  <si>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</si>
  <si>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</si>
  <si>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</si>
  <si>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</si>
  <si>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</si>
  <si>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</si>
  <si>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</si>
  <si>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</si>
  <si>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</si>
  <si>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</si>
  <si>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</si>
  <si>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</si>
  <si>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</si>
  <si>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</si>
  <si>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</si>
  <si>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</si>
  <si>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</si>
  <si>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</si>
  <si>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</si>
  <si>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</si>
  <si>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</si>
  <si>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</si>
  <si>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</si>
  <si>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</si>
  <si>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</si>
  <si>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</si>
  <si>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</si>
  <si>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</si>
  <si>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</si>
  <si>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</si>
  <si>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</si>
  <si>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</si>
  <si>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</si>
  <si>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</si>
  <si>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</si>
  <si>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</si>
  <si>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</si>
  <si>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</si>
  <si>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</si>
  <si>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</si>
  <si>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</si>
  <si>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</si>
  <si>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</si>
  <si>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</si>
  <si>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</si>
  <si>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</si>
  <si>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</si>
  <si>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</si>
  <si>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</si>
  <si>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</si>
  <si>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</si>
  <si>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</si>
  <si>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</si>
  <si>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</si>
  <si>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</si>
  <si>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</si>
  <si>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</si>
  <si>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</si>
  <si>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</si>
  <si>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</si>
  <si>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</si>
  <si>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</si>
  <si>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</si>
  <si>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</si>
  <si>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</si>
  <si>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</si>
  <si>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</si>
  <si>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</si>
  <si>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</si>
  <si>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</si>
  <si>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</si>
  <si>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</si>
  <si>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</si>
  <si>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</si>
  <si>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</si>
  <si>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</si>
  <si>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</si>
  <si>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</si>
  <si>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</si>
  <si>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</si>
  <si>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</si>
  <si>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</si>
  <si>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</si>
  <si>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</si>
  <si>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</si>
  <si>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</si>
  <si>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</si>
  <si>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</si>
  <si>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</si>
  <si>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</si>
  <si>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</si>
  <si>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</si>
  <si>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</si>
  <si>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</si>
  <si>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</si>
  <si>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</si>
  <si>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</si>
  <si>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</si>
  <si>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</si>
  <si>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</si>
  <si>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</si>
  <si>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</si>
  <si>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</si>
  <si>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</si>
  <si>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</si>
  <si>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</si>
  <si>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</si>
  <si>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</si>
  <si>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</si>
  <si>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</si>
  <si>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</si>
  <si>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</si>
  <si>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</si>
  <si>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</si>
  <si>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</si>
  <si>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</si>
  <si>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</si>
  <si>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</si>
  <si>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</si>
  <si>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</si>
  <si>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</si>
  <si>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</si>
  <si>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</si>
  <si>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</si>
  <si>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</si>
  <si>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</si>
  <si>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</si>
  <si>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</si>
  <si>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</si>
  <si>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</si>
  <si>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</si>
  <si>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</si>
  <si>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</si>
  <si>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</si>
  <si>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</si>
  <si>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</si>
  <si>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</si>
  <si>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</si>
  <si>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</si>
  <si>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</si>
  <si>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</si>
  <si>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</si>
  <si>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</si>
  <si>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</si>
  <si>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</si>
  <si>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</si>
  <si>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</si>
  <si>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</si>
  <si>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</si>
  <si>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</si>
  <si>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</si>
  <si>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</si>
  <si>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</si>
  <si>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</si>
  <si>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</si>
  <si>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</si>
  <si>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</si>
  <si>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</si>
  <si>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</si>
  <si>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</si>
  <si>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</si>
  <si>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</si>
  <si>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</si>
  <si>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</si>
  <si>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</si>
  <si>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</si>
  <si>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</si>
  <si>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</si>
  <si>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</si>
  <si>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</si>
  <si>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</si>
  <si>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</si>
  <si>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</si>
  <si>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</si>
  <si>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</si>
  <si>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</si>
  <si>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</si>
  <si>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</si>
  <si>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</si>
  <si>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</si>
  <si>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</si>
  <si>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</si>
  <si>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</si>
  <si>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</si>
  <si>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</si>
  <si>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</si>
  <si>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</si>
  <si>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</si>
  <si>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</si>
  <si>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</si>
  <si>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</si>
  <si>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</si>
  <si>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</si>
  <si>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</si>
  <si>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</si>
  <si>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</si>
  <si>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</si>
  <si>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</si>
  <si>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</si>
  <si>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</si>
  <si>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</si>
  <si>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</si>
  <si>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</si>
  <si>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</si>
  <si>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</si>
  <si>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</si>
  <si>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</si>
  <si>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</si>
  <si>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</si>
  <si>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</si>
  <si>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</si>
  <si>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</si>
  <si>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</si>
  <si>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</si>
  <si>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</si>
  <si>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</si>
  <si>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</si>
  <si>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</si>
  <si>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</si>
  <si>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</si>
  <si>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</si>
  <si>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</si>
  <si>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</si>
  <si>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</si>
  <si>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</si>
  <si>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</si>
  <si>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</si>
  <si>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</si>
  <si>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</si>
  <si>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</si>
  <si>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</si>
  <si>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</si>
  <si>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</si>
  <si>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</si>
  <si>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</si>
  <si>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</si>
  <si>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</si>
  <si>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</si>
  <si>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</si>
  <si>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</si>
  <si>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</si>
  <si>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</si>
  <si>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</si>
  <si>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</si>
  <si>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</si>
  <si>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</si>
  <si>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</si>
  <si>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</si>
  <si>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</si>
  <si>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</si>
  <si>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</si>
  <si>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</si>
  <si>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</si>
  <si>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</si>
  <si>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</si>
  <si>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</si>
  <si>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</si>
  <si>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</si>
  <si>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</si>
  <si>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</si>
  <si>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</si>
  <si>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</si>
  <si>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</si>
  <si>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</si>
  <si>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</si>
  <si>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</si>
  <si>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</si>
  <si>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</si>
  <si>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</si>
  <si>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</si>
  <si>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</si>
  <si>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</si>
  <si>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</si>
  <si>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</si>
  <si>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</si>
  <si>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</si>
  <si>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</si>
  <si>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</si>
  <si>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</si>
  <si>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</si>
  <si>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</si>
  <si>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</si>
  <si>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</si>
  <si>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</si>
  <si>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</si>
  <si>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</si>
  <si>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</si>
  <si>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</si>
  <si>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</si>
  <si>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</si>
  <si>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</si>
  <si>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</si>
  <si>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</si>
  <si>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</si>
  <si>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</si>
  <si>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</si>
  <si>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</si>
  <si>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</si>
  <si>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</si>
  <si>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</si>
  <si>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</si>
  <si>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</si>
  <si>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</si>
  <si>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</si>
  <si>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</si>
  <si>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</si>
  <si>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</si>
  <si>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</si>
  <si>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</si>
  <si>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</si>
  <si>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</si>
  <si>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</si>
  <si>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</si>
  <si>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</si>
  <si>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</si>
  <si>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</si>
  <si>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</si>
  <si>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</si>
  <si>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</si>
  <si>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</si>
  <si>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</si>
  <si>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</si>
  <si>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</si>
  <si>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</si>
  <si>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</si>
  <si>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</si>
  <si>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</si>
  <si>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</si>
  <si>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</si>
  <si>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</si>
  <si>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</si>
  <si>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</si>
  <si>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</si>
  <si>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</si>
  <si>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</si>
  <si>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</si>
  <si>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</si>
  <si>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</si>
  <si>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</si>
  <si>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</si>
  <si>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</si>
  <si>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</si>
  <si>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</si>
  <si>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</si>
  <si>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</si>
  <si>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</si>
  <si>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</si>
  <si>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</si>
  <si>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</si>
  <si>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</si>
  <si>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</si>
  <si>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</si>
  <si>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</si>
  <si>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</si>
  <si>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</si>
  <si>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</si>
  <si>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</si>
  <si>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</si>
  <si>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</si>
  <si>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</si>
  <si>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</si>
  <si>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</si>
  <si>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</si>
  <si>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</si>
  <si>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</si>
  <si>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</si>
  <si>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</si>
  <si>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</si>
  <si>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</si>
  <si>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</si>
  <si>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</si>
  <si>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</si>
  <si>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</si>
  <si>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</si>
  <si>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</si>
  <si>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</si>
  <si>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</si>
  <si>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</si>
  <si>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</si>
  <si>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</si>
  <si>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</si>
  <si>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</si>
  <si>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</si>
  <si>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</si>
  <si>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</si>
  <si>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</si>
  <si>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</si>
  <si>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</si>
  <si>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</si>
  <si>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</si>
  <si>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</si>
  <si>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</si>
  <si>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</si>
  <si>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</si>
  <si>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</si>
  <si>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</si>
  <si>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</si>
  <si>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</si>
  <si>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</si>
  <si>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</si>
  <si>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</si>
  <si>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</si>
  <si>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</si>
  <si>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</si>
  <si>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</si>
  <si>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</si>
  <si>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</si>
  <si>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</si>
  <si>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</si>
  <si>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</si>
  <si>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</si>
  <si>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</si>
  <si>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</si>
  <si>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</si>
  <si>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</si>
  <si>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</si>
  <si>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</si>
  <si>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</si>
  <si>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</si>
  <si>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</si>
  <si>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</si>
  <si>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</si>
  <si>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</si>
  <si>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</si>
  <si>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</si>
  <si>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</si>
  <si>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</si>
  <si>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</si>
  <si>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</si>
  <si>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</si>
  <si>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</si>
  <si>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</si>
  <si>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</si>
  <si>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</si>
  <si>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</si>
  <si>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</si>
  <si>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</si>
  <si>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</si>
  <si>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</si>
  <si>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</si>
  <si>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</si>
  <si>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</si>
  <si>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</si>
  <si>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</si>
  <si>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</si>
  <si>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</si>
  <si>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</si>
  <si>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</si>
  <si>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</si>
  <si>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</si>
  <si>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</si>
  <si>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</si>
  <si>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</si>
  <si>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</si>
  <si>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</si>
  <si>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</si>
  <si>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</si>
  <si>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</si>
  <si>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</si>
  <si>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</si>
  <si>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</si>
  <si>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</si>
  <si>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</si>
  <si>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</si>
  <si>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</si>
  <si>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</si>
  <si>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</si>
  <si>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</si>
  <si>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</si>
  <si>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</si>
  <si>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</si>
  <si>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</si>
  <si>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</si>
  <si>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</si>
  <si>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</si>
  <si>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</si>
  <si>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</si>
  <si>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</si>
  <si>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</si>
  <si>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</si>
  <si>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</si>
  <si>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</si>
  <si>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</si>
  <si>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</si>
  <si>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</si>
  <si>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</si>
  <si>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</si>
  <si>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</si>
  <si>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</si>
  <si>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</si>
  <si>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</si>
  <si>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</si>
  <si>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</si>
  <si>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</si>
  <si>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</si>
  <si>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</si>
  <si>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</si>
  <si>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</si>
  <si>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</si>
  <si>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</si>
  <si>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</si>
  <si>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</si>
  <si>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</si>
  <si>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</si>
  <si>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</si>
  <si>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</si>
  <si>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</si>
  <si>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</si>
  <si>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</si>
  <si>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</si>
  <si>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</si>
  <si>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</si>
  <si>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</si>
  <si>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</si>
  <si>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</si>
  <si>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</si>
  <si>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</si>
  <si>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</si>
  <si>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</si>
  <si>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</si>
  <si>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</si>
  <si>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</si>
  <si>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</si>
  <si>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</si>
  <si>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</si>
  <si>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</si>
  <si>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</si>
  <si>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</si>
  <si>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</si>
  <si>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</si>
  <si>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</si>
  <si>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</si>
  <si>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</si>
  <si>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</si>
  <si>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</si>
  <si>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</si>
  <si>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</si>
  <si>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</si>
  <si>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</si>
  <si>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</si>
  <si>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</si>
  <si>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</si>
  <si>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</si>
  <si>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</si>
  <si>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</si>
  <si>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</si>
  <si>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</si>
  <si>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</si>
  <si>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</si>
  <si>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</si>
  <si>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</si>
  <si>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</si>
  <si>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</si>
  <si>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</si>
  <si>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</si>
  <si>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</si>
  <si>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</si>
  <si>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</si>
  <si>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</si>
  <si>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</si>
  <si>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</si>
  <si>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</si>
  <si>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</si>
  <si>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</si>
  <si>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</si>
  <si>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</si>
  <si>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</si>
  <si>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</si>
  <si>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</si>
  <si>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</si>
  <si>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</si>
  <si>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</si>
  <si>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</si>
  <si>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</si>
  <si>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</si>
  <si>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</si>
  <si>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</si>
  <si>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</si>
  <si>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</si>
  <si>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</si>
  <si>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</si>
  <si>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</si>
  <si>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</si>
  <si>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</si>
  <si>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</si>
  <si>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</si>
  <si>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</si>
  <si>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</si>
  <si>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</si>
  <si>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</si>
  <si>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</si>
  <si>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</si>
  <si>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</si>
  <si>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</si>
  <si>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</si>
  <si>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</si>
  <si>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</si>
  <si>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</si>
  <si>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</si>
  <si>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</si>
  <si>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</si>
  <si>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</si>
  <si>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</si>
  <si>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</si>
  <si>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</si>
  <si>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</si>
  <si>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</si>
  <si>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</si>
  <si>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</si>
  <si>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</si>
  <si>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</si>
  <si>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</si>
  <si>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</si>
  <si>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</si>
  <si>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</si>
  <si>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</si>
  <si>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</si>
  <si>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</si>
  <si>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</si>
  <si>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</si>
  <si>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</si>
  <si>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</si>
  <si>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</si>
  <si>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</si>
  <si>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</si>
  <si>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</si>
  <si>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</si>
  <si>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</si>
  <si>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</si>
  <si>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</si>
  <si>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</si>
  <si>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</si>
  <si>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</si>
  <si>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</si>
  <si>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</si>
  <si>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</si>
  <si>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</si>
  <si>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</si>
  <si>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</si>
  <si>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</si>
  <si>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</si>
  <si>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</si>
  <si>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</si>
  <si>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</si>
  <si>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</si>
  <si>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</si>
  <si>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</si>
  <si>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</si>
  <si>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</si>
  <si>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</si>
  <si>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</si>
  <si>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</si>
  <si>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</si>
  <si>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</si>
  <si>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</si>
  <si>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</si>
  <si>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</si>
  <si>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</si>
  <si>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</si>
  <si>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</si>
  <si>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</si>
  <si>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</si>
  <si>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</si>
  <si>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</si>
  <si>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</si>
  <si>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</si>
  <si>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</si>
  <si>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</si>
  <si>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</si>
  <si>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</si>
  <si>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</si>
  <si>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</si>
  <si>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</si>
  <si>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</si>
  <si>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</si>
  <si>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</si>
  <si>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</si>
  <si>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</si>
  <si>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</si>
  <si>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</si>
  <si>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</si>
  <si>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</si>
  <si>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</si>
  <si>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</si>
  <si>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</si>
  <si>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</si>
  <si>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</si>
  <si>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</si>
  <si>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</si>
  <si>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</si>
  <si>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</si>
  <si>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</si>
  <si>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</si>
  <si>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</si>
  <si>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</si>
  <si>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</si>
  <si>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</si>
  <si>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</si>
  <si>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</si>
  <si>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</si>
  <si>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</si>
  <si>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</si>
  <si>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</si>
  <si>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</si>
  <si>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</si>
  <si>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</si>
  <si>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</si>
  <si>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</si>
  <si>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</si>
  <si>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</si>
  <si>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</si>
  <si>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</si>
  <si>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</si>
  <si>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</si>
  <si>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</si>
  <si>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</si>
  <si>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</si>
  <si>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</si>
  <si>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</si>
  <si>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</si>
  <si>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</si>
  <si>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</si>
  <si>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</si>
  <si>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</si>
  <si>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</si>
  <si>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</si>
  <si>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</si>
  <si>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</si>
  <si>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</si>
  <si>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</si>
  <si>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</si>
  <si>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</si>
  <si>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</si>
  <si>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</si>
  <si>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</si>
  <si>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</si>
  <si>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</si>
  <si>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</si>
  <si>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</si>
  <si>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</si>
  <si>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</si>
  <si>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</si>
  <si>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</si>
  <si>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</si>
  <si>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</si>
  <si>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</si>
  <si>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</si>
  <si>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</si>
  <si>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</si>
  <si>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</si>
  <si>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</si>
  <si>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</si>
  <si>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</si>
  <si>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</si>
  <si>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</si>
  <si>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</si>
  <si>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</si>
  <si>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</si>
  <si>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</si>
  <si>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</si>
  <si>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</si>
  <si>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</si>
  <si>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</si>
  <si>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</si>
  <si>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</si>
  <si>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</si>
  <si>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</si>
  <si>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</si>
  <si>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</si>
  <si>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</si>
  <si>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</si>
  <si>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</si>
  <si>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</si>
  <si>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</si>
  <si>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</si>
  <si>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</si>
  <si>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</si>
  <si>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</si>
  <si>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</si>
  <si>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</si>
  <si>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</si>
  <si>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</si>
  <si>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</si>
  <si>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</si>
  <si>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</si>
  <si>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</si>
  <si>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</si>
  <si>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</si>
  <si>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</si>
  <si>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</si>
  <si>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</si>
  <si>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</si>
  <si>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</si>
  <si>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</si>
  <si>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</si>
  <si>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</si>
  <si>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</si>
  <si>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</si>
  <si>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</si>
  <si>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</si>
  <si>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</si>
  <si>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</si>
  <si>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</si>
  <si>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</si>
  <si>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</si>
  <si>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</si>
  <si>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</si>
  <si>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</si>
  <si>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</si>
  <si>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</si>
  <si>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</si>
  <si>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</si>
  <si>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</si>
  <si>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</si>
  <si>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</si>
  <si>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</si>
  <si>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</si>
  <si>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</si>
  <si>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</si>
  <si>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</si>
  <si>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</si>
  <si>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</si>
  <si>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</si>
  <si>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</si>
  <si>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</si>
  <si>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</si>
  <si>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</si>
  <si>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</si>
  <si>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</si>
  <si>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</si>
  <si>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</si>
  <si>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</si>
  <si>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</si>
  <si>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</si>
  <si>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</si>
  <si>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</si>
  <si>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</si>
  <si>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</si>
  <si>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</si>
  <si>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</si>
  <si>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</si>
  <si>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</si>
  <si>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</si>
  <si>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</si>
  <si>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</si>
  <si>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</si>
  <si>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</si>
  <si>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</si>
  <si>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</si>
  <si>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</si>
  <si>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</si>
  <si>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</si>
  <si>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</si>
  <si>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</si>
  <si>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</si>
  <si>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</si>
  <si>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</si>
  <si>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</si>
  <si>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</si>
  <si>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</si>
  <si>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</si>
  <si>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</si>
  <si>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</si>
  <si>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</si>
  <si>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</si>
  <si>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</si>
  <si>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</si>
  <si>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</si>
  <si>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</si>
  <si>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</si>
  <si>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</si>
  <si>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</si>
  <si>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</si>
  <si>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</si>
  <si>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</si>
  <si>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</si>
  <si>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</si>
  <si>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</si>
  <si>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</si>
  <si>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</si>
  <si>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</si>
  <si>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</si>
  <si>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</si>
  <si>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</si>
  <si>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</si>
  <si>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</si>
  <si>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</si>
  <si>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</si>
  <si>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</si>
  <si>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</si>
  <si>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</si>
  <si>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</si>
  <si>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</si>
  <si>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</si>
  <si>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</si>
  <si>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</si>
  <si>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</si>
  <si>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</si>
  <si>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</si>
  <si>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</si>
  <si>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</si>
  <si>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</si>
  <si>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</si>
  <si>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</si>
  <si>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</si>
  <si>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</si>
  <si>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</si>
  <si>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</si>
  <si>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</si>
  <si>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</si>
  <si>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</si>
  <si>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</si>
  <si>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</si>
  <si>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</si>
  <si>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</si>
  <si>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</si>
  <si>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</si>
  <si>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</si>
  <si>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</si>
  <si>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</si>
  <si>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</si>
  <si>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</si>
  <si>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</si>
  <si>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</si>
  <si>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</si>
  <si>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</si>
  <si>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</si>
  <si>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</si>
  <si>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</si>
  <si>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</si>
  <si>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</si>
  <si>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</si>
  <si>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</si>
  <si>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</si>
  <si>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</si>
  <si>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</si>
  <si>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</si>
  <si>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</si>
  <si>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</si>
  <si>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</si>
  <si>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</si>
  <si>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</si>
  <si>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</si>
  <si>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</si>
  <si>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</si>
  <si>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</si>
  <si>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</si>
  <si>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</si>
  <si>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</si>
  <si>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</si>
  <si>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</si>
  <si>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</si>
  <si>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</si>
  <si>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</si>
  <si>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</si>
  <si>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</si>
  <si>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</si>
  <si>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</si>
  <si>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</si>
  <si>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</si>
  <si>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</si>
  <si>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</si>
  <si>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</si>
  <si>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</si>
  <si>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</si>
  <si>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</si>
  <si>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</si>
  <si>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</si>
  <si>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</si>
  <si>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</si>
  <si>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</si>
  <si>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</si>
  <si>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</si>
  <si>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</si>
  <si>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</si>
  <si>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</si>
  <si>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</si>
  <si>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</si>
  <si>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</si>
  <si>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</si>
  <si>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</si>
  <si>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</si>
  <si>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</si>
  <si>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</si>
  <si>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</si>
  <si>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</si>
  <si>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</si>
  <si>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</si>
  <si>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</si>
  <si>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</si>
  <si>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</si>
  <si>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</si>
  <si>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</si>
  <si>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</si>
  <si>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</si>
  <si>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</si>
  <si>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</si>
  <si>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</si>
  <si>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</si>
  <si>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</si>
  <si>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</si>
  <si>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</si>
  <si>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</si>
  <si>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</si>
  <si>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</si>
  <si>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</si>
  <si>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</si>
  <si>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</si>
  <si>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</si>
  <si>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</si>
  <si>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</si>
  <si>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</si>
  <si>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</si>
  <si>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</si>
  <si>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</si>
  <si>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</si>
  <si>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</si>
  <si>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</si>
  <si>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</si>
  <si>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</si>
  <si>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</si>
  <si>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</si>
  <si>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</si>
  <si>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</si>
  <si>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</si>
  <si>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</si>
  <si>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</si>
  <si>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</si>
  <si>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</si>
  <si>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</si>
  <si>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</si>
  <si>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</si>
  <si>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</si>
  <si>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</si>
  <si>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</si>
  <si>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</si>
  <si>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</si>
  <si>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</si>
  <si>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</si>
  <si>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</si>
  <si>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</si>
  <si>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</si>
  <si>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</si>
  <si>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</si>
  <si>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</si>
  <si>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</si>
  <si>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</si>
  <si>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</si>
  <si>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</si>
  <si>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</si>
  <si>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</si>
  <si>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</si>
  <si>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</si>
  <si>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</si>
  <si>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</si>
  <si>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</si>
  <si>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</si>
  <si>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</si>
  <si>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</si>
  <si>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</si>
  <si>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</si>
  <si>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</si>
  <si>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</si>
  <si>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</si>
  <si>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</si>
  <si>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</si>
  <si>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</si>
  <si>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</si>
  <si>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</si>
  <si>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</si>
  <si>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</si>
  <si>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</si>
  <si>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</si>
  <si>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</si>
  <si>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</si>
  <si>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</si>
  <si>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</si>
  <si>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</si>
  <si>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</si>
  <si>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</si>
  <si>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</si>
  <si>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</si>
  <si>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</si>
  <si>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</si>
  <si>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</si>
  <si>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</si>
  <si>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</si>
  <si>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</si>
  <si>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</si>
  <si>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</si>
  <si>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</si>
  <si>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</si>
  <si>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</si>
  <si>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</si>
  <si>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</si>
  <si>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</si>
  <si>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</si>
  <si>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</si>
  <si>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</si>
  <si>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</si>
  <si>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</si>
  <si>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</si>
  <si>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</si>
  <si>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</si>
  <si>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</si>
  <si>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</si>
  <si>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</si>
  <si>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</si>
  <si>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</si>
  <si>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</si>
  <si>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</si>
  <si>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</si>
  <si>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</si>
  <si>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</si>
  <si>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</si>
  <si>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</si>
  <si>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</si>
  <si>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</si>
  <si>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</si>
  <si>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</si>
  <si>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</si>
  <si>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</si>
  <si>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</si>
  <si>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</si>
  <si>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</si>
  <si>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</si>
  <si>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</si>
  <si>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</si>
  <si>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</si>
  <si>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</si>
  <si>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</si>
  <si>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</si>
  <si>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</si>
  <si>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</si>
  <si>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</si>
  <si>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</si>
  <si>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</si>
  <si>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</si>
  <si>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</si>
  <si>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</si>
  <si>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</si>
  <si>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</si>
  <si>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</si>
  <si>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</si>
  <si>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</si>
  <si>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</si>
  <si>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</si>
  <si>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</si>
  <si>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</si>
  <si>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</si>
  <si>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</si>
  <si>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</si>
  <si>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</si>
  <si>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</si>
  <si>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</si>
  <si>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</si>
  <si>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</si>
  <si>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</si>
  <si>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</si>
  <si>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</si>
  <si>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</si>
  <si>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</si>
  <si>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</si>
  <si>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</si>
  <si>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</si>
  <si>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</si>
  <si>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</si>
  <si>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</si>
  <si>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</si>
  <si>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</si>
  <si>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</si>
  <si>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</si>
  <si>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</si>
  <si>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</si>
  <si>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</si>
  <si>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</si>
  <si>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</si>
  <si>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</si>
  <si>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</si>
  <si>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</si>
  <si>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</si>
  <si>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</si>
  <si>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</si>
  <si>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</si>
  <si>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</si>
  <si>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</si>
  <si>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</si>
  <si>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</si>
  <si>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</si>
  <si>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</si>
  <si>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</si>
  <si>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</si>
  <si>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</si>
  <si>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</si>
  <si>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</si>
  <si>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</si>
  <si>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</si>
  <si>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</si>
  <si>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</si>
  <si>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</si>
  <si>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</si>
  <si>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</si>
  <si>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</si>
  <si>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</si>
  <si>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</si>
  <si>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</si>
  <si>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</si>
  <si>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</si>
  <si>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</si>
  <si>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</si>
  <si>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</si>
  <si>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</si>
  <si>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</si>
  <si>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</si>
  <si>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</si>
  <si>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</si>
  <si>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</si>
  <si>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</si>
  <si>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</si>
  <si>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</si>
  <si>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</si>
  <si>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</si>
  <si>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</si>
  <si>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</si>
  <si>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</si>
  <si>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</si>
  <si>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</si>
  <si>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</si>
  <si>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</si>
  <si>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</si>
  <si>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</si>
  <si>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</si>
  <si>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</si>
  <si>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</si>
  <si>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</si>
  <si>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</si>
  <si>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</si>
  <si>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</si>
  <si>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</si>
  <si>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</si>
  <si>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</si>
  <si>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</si>
  <si>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</si>
  <si>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</si>
  <si>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</si>
  <si>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</si>
  <si>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</si>
  <si>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</si>
  <si>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</si>
  <si>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</si>
  <si>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</si>
  <si>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</si>
  <si>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</si>
  <si>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</si>
  <si>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</si>
  <si>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</si>
  <si>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</si>
  <si>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</si>
  <si>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</si>
  <si>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</si>
  <si>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</si>
  <si>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</si>
  <si>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</si>
  <si>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</si>
  <si>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</si>
  <si>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</si>
  <si>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</si>
  <si>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</si>
  <si>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</si>
  <si>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</si>
  <si>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</si>
  <si>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</si>
  <si>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</si>
  <si>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</si>
  <si>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</si>
  <si>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</si>
  <si>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</si>
  <si>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</si>
  <si>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</si>
  <si>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</si>
  <si>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</si>
  <si>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</si>
  <si>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</si>
  <si>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</si>
  <si>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</si>
  <si>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</si>
  <si>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</si>
  <si>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</si>
  <si>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</si>
  <si>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</si>
  <si>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</si>
  <si>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</si>
  <si>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</si>
  <si>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</si>
  <si>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</si>
  <si>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</si>
  <si>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</si>
  <si>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</si>
  <si>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</si>
  <si>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</si>
  <si>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</si>
  <si>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</si>
  <si>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</si>
  <si>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</si>
  <si>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</si>
  <si>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</si>
  <si>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</si>
  <si>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</si>
  <si>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</si>
  <si>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</si>
  <si>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</si>
  <si>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</si>
  <si>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</si>
  <si>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</si>
  <si>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</si>
  <si>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</si>
  <si>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</si>
  <si>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</si>
  <si>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</si>
  <si>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</si>
  <si>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</si>
  <si>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</si>
  <si>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</si>
  <si>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</si>
  <si>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</si>
  <si>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</si>
  <si>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</si>
  <si>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</si>
  <si>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</si>
  <si>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</si>
  <si>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</si>
  <si>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</si>
  <si>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</si>
  <si>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</si>
  <si>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</si>
  <si>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</si>
  <si>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</si>
  <si>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</si>
  <si>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</si>
  <si>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</si>
  <si>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</si>
  <si>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</si>
  <si>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</si>
  <si>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</si>
  <si>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</si>
  <si>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</si>
  <si>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</si>
  <si>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</si>
  <si>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</si>
  <si>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</si>
  <si>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</si>
  <si>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</si>
  <si>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</si>
  <si>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</si>
  <si>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</si>
  <si>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</si>
  <si>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</si>
  <si>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</si>
  <si>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</si>
  <si>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</si>
  <si>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</si>
  <si>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</si>
  <si>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</si>
  <si>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</si>
  <si>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</si>
  <si>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</si>
  <si>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</si>
  <si>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</si>
  <si>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</si>
  <si>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</si>
  <si>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</si>
  <si>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</si>
  <si>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</si>
  <si>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</si>
  <si>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</si>
  <si>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</si>
  <si>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</si>
  <si>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</si>
  <si>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</si>
  <si>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</si>
  <si>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</si>
  <si>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</si>
  <si>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</si>
  <si>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</si>
  <si>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</si>
  <si>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</si>
  <si>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</si>
  <si>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</si>
  <si>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</si>
  <si>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</si>
  <si>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</si>
  <si>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</si>
  <si>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</si>
  <si>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</si>
  <si>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</si>
  <si>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</si>
  <si>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</si>
  <si>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</si>
  <si>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</si>
  <si>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</si>
  <si>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</si>
  <si>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</si>
  <si>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</si>
  <si>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</si>
  <si>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</si>
  <si>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</si>
  <si>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</si>
  <si>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</si>
  <si>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</si>
  <si>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</si>
  <si>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</si>
  <si>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</si>
  <si>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</si>
  <si>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</si>
  <si>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</si>
  <si>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</si>
  <si>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</si>
  <si>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</si>
  <si>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</si>
  <si>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</si>
  <si>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</si>
  <si>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</si>
  <si>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</si>
  <si>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</si>
  <si>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</si>
  <si>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</si>
  <si>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</si>
  <si>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</si>
  <si>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</si>
  <si>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</si>
  <si>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</si>
  <si>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</si>
  <si>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</si>
  <si>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</si>
  <si>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</si>
  <si>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</si>
  <si>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</si>
  <si>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</si>
  <si>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</si>
  <si>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</si>
  <si>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</si>
  <si>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</si>
  <si>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</si>
  <si>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</si>
  <si>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</si>
  <si>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</si>
  <si>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</si>
  <si>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</si>
  <si>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</si>
  <si>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</si>
  <si>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</si>
  <si>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</si>
  <si>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</si>
  <si>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</si>
  <si>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</si>
  <si>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</si>
  <si>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</si>
  <si>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</si>
  <si>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</si>
  <si>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</si>
  <si>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</si>
  <si>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</si>
  <si>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</si>
  <si>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</si>
  <si>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</si>
  <si>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</si>
  <si>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</si>
  <si>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</si>
  <si>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</si>
  <si>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</si>
  <si>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</si>
  <si>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</si>
  <si>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</si>
  <si>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</si>
  <si>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</si>
  <si>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</si>
  <si>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</si>
  <si>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</si>
  <si>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</si>
  <si>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</si>
  <si>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</si>
  <si>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</si>
  <si>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</si>
  <si>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</si>
  <si>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</si>
  <si>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</si>
  <si>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</si>
  <si>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</si>
  <si>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</si>
  <si>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</si>
  <si>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</si>
  <si>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</si>
  <si>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</si>
  <si>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</si>
  <si>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</si>
  <si>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</si>
  <si>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</si>
  <si>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</si>
  <si>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</si>
  <si>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</si>
  <si>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</si>
  <si>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</si>
  <si>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</si>
  <si>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</si>
  <si>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</si>
  <si>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</si>
  <si>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</si>
  <si>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</si>
  <si>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</si>
  <si>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</si>
  <si>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</si>
  <si>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</si>
  <si>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</si>
  <si>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</si>
  <si>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</si>
  <si>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</si>
  <si>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</si>
  <si>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</si>
  <si>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</si>
  <si>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</si>
  <si>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</si>
  <si>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</si>
  <si>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</si>
  <si>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</si>
  <si>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</si>
  <si>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</si>
  <si>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</si>
  <si>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</si>
  <si>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</si>
  <si>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</si>
  <si>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</si>
  <si>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</si>
  <si>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</si>
  <si>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</si>
  <si>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</si>
  <si>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</si>
  <si>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</si>
  <si>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</si>
  <si>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</si>
  <si>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</si>
  <si>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</si>
  <si>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</si>
  <si>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</si>
  <si>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</si>
  <si>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</si>
  <si>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</si>
  <si>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</si>
  <si>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</si>
  <si>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</si>
  <si>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</si>
  <si>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</si>
  <si>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</si>
  <si>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</si>
  <si>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</si>
  <si>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</si>
  <si>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</si>
  <si>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</si>
  <si>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</si>
  <si>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</si>
  <si>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</si>
  <si>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</si>
  <si>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</si>
  <si>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</si>
  <si>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</si>
  <si>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</si>
  <si>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</si>
  <si>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</si>
  <si>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</si>
  <si>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</si>
  <si>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</si>
  <si>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</si>
  <si>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</si>
  <si>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</si>
  <si>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</si>
  <si>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</si>
  <si>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</si>
  <si>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</si>
  <si>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</si>
  <si>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</si>
  <si>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</si>
  <si>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</si>
  <si>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</si>
  <si>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</si>
  <si>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</si>
  <si>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</si>
  <si>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</si>
  <si>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</si>
  <si>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</si>
  <si>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</si>
  <si>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</si>
  <si>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</si>
  <si>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</si>
  <si>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</si>
  <si>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</si>
  <si>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</si>
  <si>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</si>
  <si>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</si>
  <si>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</si>
  <si>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</si>
  <si>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</si>
  <si>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</si>
  <si>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</si>
  <si>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</si>
  <si>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</si>
  <si>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</si>
  <si>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</si>
  <si>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</si>
  <si>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</si>
  <si>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</si>
  <si>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</si>
  <si>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</si>
  <si>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</si>
  <si>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</si>
  <si>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</si>
  <si>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</si>
  <si>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</si>
  <si>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</si>
  <si>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</si>
  <si>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</si>
  <si>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</si>
  <si>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</si>
  <si>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</si>
  <si>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</si>
  <si>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</si>
  <si>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</si>
  <si>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</si>
  <si>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</si>
  <si>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</si>
  <si>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</si>
  <si>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</si>
  <si>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</si>
  <si>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</si>
  <si>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</si>
  <si>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</si>
  <si>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</si>
  <si>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</si>
  <si>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</si>
  <si>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</si>
  <si>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</si>
  <si>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</si>
  <si>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</si>
  <si>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</si>
  <si>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</si>
  <si>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</si>
  <si>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</si>
  <si>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</si>
  <si>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</si>
  <si>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</si>
  <si>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</si>
  <si>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</si>
  <si>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</si>
  <si>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</si>
  <si>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</si>
  <si>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</si>
  <si>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</si>
  <si>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</si>
  <si>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</si>
  <si>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</si>
  <si>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</si>
  <si>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</si>
  <si>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</si>
  <si>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</si>
  <si>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</si>
  <si>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</si>
  <si>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</si>
  <si>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</si>
  <si>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</si>
  <si>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</si>
  <si>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</si>
  <si>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</si>
  <si>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</si>
  <si>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</si>
  <si>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</si>
  <si>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</si>
  <si>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</si>
  <si>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</si>
  <si>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</si>
  <si>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</si>
  <si>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</si>
  <si>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</si>
  <si>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</si>
  <si>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</si>
  <si>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</si>
  <si>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</si>
  <si>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</si>
  <si>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</si>
  <si>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</si>
  <si>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</si>
  <si>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</si>
  <si>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</si>
  <si>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</si>
  <si>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</si>
  <si>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</si>
  <si>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</si>
  <si>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</si>
  <si>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</si>
  <si>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</si>
  <si>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</si>
  <si>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</si>
  <si>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</si>
  <si>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</si>
  <si>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</si>
  <si>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</si>
  <si>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</si>
  <si>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</si>
  <si>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</si>
  <si>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</si>
  <si>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</si>
  <si>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</si>
  <si>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</si>
  <si>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</si>
  <si>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</si>
  <si>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</si>
  <si>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</si>
  <si>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</si>
  <si>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</si>
  <si>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</si>
  <si>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</si>
  <si>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</si>
  <si>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</si>
  <si>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</si>
  <si>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</si>
  <si>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</si>
  <si>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</si>
  <si>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</si>
  <si>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</si>
  <si>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</si>
  <si>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</si>
  <si>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</si>
  <si>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</si>
  <si>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</si>
  <si>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</si>
  <si>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</si>
  <si>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</si>
  <si>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</si>
  <si>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</si>
  <si>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</si>
  <si>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</si>
  <si>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</si>
  <si>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</si>
  <si>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</si>
  <si>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</si>
  <si>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</si>
  <si>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</si>
  <si>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</si>
  <si>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</si>
  <si>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</si>
  <si>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</si>
  <si>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</si>
  <si>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</si>
  <si>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</si>
  <si>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</si>
  <si>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</si>
  <si>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</si>
  <si>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</si>
  <si>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</si>
  <si>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</si>
  <si>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</si>
  <si>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</si>
  <si>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</si>
  <si>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</si>
  <si>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</si>
  <si>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</si>
  <si>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</si>
  <si>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</si>
  <si>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</si>
  <si>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</si>
  <si>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</si>
  <si>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</si>
  <si>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</si>
  <si>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</si>
  <si>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</si>
  <si>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</si>
  <si>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</si>
  <si>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</si>
  <si>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</si>
  <si>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</si>
  <si>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</si>
  <si>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</si>
  <si>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</si>
  <si>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</si>
  <si>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</si>
  <si>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</si>
  <si>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</si>
  <si>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</si>
  <si>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</si>
  <si>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</si>
  <si>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</si>
  <si>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</si>
  <si>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</si>
  <si>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</si>
  <si>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</si>
  <si>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</si>
  <si>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</si>
  <si>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</si>
  <si>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</si>
  <si>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</si>
  <si>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</si>
  <si>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</si>
  <si>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</si>
  <si>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</si>
  <si>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</si>
  <si>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</si>
  <si>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</si>
  <si>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</si>
  <si>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</si>
  <si>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</si>
  <si>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</si>
  <si>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</si>
  <si>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</si>
  <si>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</si>
  <si>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</si>
  <si>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</si>
  <si>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</si>
  <si>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</si>
  <si>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</si>
  <si>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</si>
  <si>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</si>
  <si>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</si>
  <si>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</si>
  <si>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</si>
  <si>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</si>
  <si>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</si>
  <si>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</si>
  <si>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</si>
  <si>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</si>
  <si>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</si>
  <si>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</si>
  <si>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</si>
  <si>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</si>
  <si>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</si>
  <si>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</si>
  <si>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</si>
  <si>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</si>
  <si>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</si>
  <si>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</si>
  <si>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</si>
  <si>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</si>
  <si>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</si>
  <si>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</si>
  <si>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</si>
  <si>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</si>
  <si>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</si>
  <si>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</si>
  <si>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</si>
  <si>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</si>
  <si>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</si>
  <si>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</si>
  <si>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</si>
  <si>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</si>
  <si>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</si>
  <si>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</si>
  <si>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</si>
  <si>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</si>
  <si>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</si>
  <si>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</si>
  <si>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</si>
  <si>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</si>
  <si>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</si>
  <si>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</si>
  <si>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</si>
  <si>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</si>
  <si>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</si>
  <si>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</si>
  <si>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</si>
  <si>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</si>
  <si>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</si>
  <si>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</si>
  <si>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</si>
  <si>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</si>
  <si>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</si>
  <si>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</si>
  <si>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</si>
  <si>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</si>
  <si>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</si>
  <si>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</si>
  <si>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</si>
  <si>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</si>
  <si>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</si>
  <si>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</si>
  <si>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</si>
  <si>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</si>
  <si>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</si>
  <si>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</si>
  <si>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</si>
  <si>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</si>
  <si>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</si>
  <si>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</si>
  <si>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</si>
  <si>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</si>
  <si>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</si>
  <si>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</si>
  <si>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</si>
  <si>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</si>
  <si>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</si>
  <si>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</si>
  <si>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</si>
  <si>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</si>
  <si>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</si>
  <si>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</si>
  <si>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</si>
  <si>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</si>
  <si>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</si>
  <si>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</si>
  <si>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</si>
  <si>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</si>
  <si>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</si>
  <si>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</si>
  <si>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</si>
  <si>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</si>
  <si>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</si>
  <si>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</si>
  <si>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</si>
  <si>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</si>
  <si>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</si>
  <si>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</si>
  <si>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</si>
  <si>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</si>
  <si>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</si>
  <si>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</si>
  <si>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</si>
  <si>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</si>
  <si>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</si>
  <si>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</si>
  <si>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</si>
  <si>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</si>
  <si>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</si>
  <si>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</si>
  <si>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</si>
  <si>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</si>
  <si>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</si>
  <si>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</si>
  <si>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</si>
  <si>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</si>
  <si>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</si>
  <si>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</si>
  <si>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</si>
  <si>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</si>
  <si>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</si>
  <si>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</si>
  <si>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</si>
  <si>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</si>
  <si>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</si>
  <si>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</si>
  <si>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</si>
  <si>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</si>
  <si>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</si>
  <si>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</si>
  <si>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</si>
  <si>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</si>
  <si>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</si>
  <si>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</si>
  <si>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</si>
  <si>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</si>
  <si>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</si>
  <si>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</si>
  <si>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</si>
  <si>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</si>
  <si>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</si>
  <si>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</si>
  <si>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</si>
  <si>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</si>
  <si>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</si>
  <si>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</si>
  <si>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</si>
  <si>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</si>
  <si>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</si>
  <si>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</si>
  <si>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</si>
  <si>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</si>
  <si>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</si>
  <si>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</si>
  <si>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</si>
  <si>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</si>
  <si>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</si>
  <si>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</si>
  <si>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</si>
  <si>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</si>
  <si>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</si>
  <si>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</si>
  <si>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</si>
  <si>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</si>
  <si>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</si>
  <si>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</si>
  <si>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</si>
  <si>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</si>
  <si>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</si>
  <si>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</si>
  <si>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</si>
  <si>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</si>
  <si>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</si>
  <si>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</si>
  <si>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</si>
  <si>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</si>
  <si>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</si>
  <si>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</si>
  <si>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</si>
  <si>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</si>
  <si>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</si>
  <si>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</si>
  <si>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</si>
  <si>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</si>
  <si>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</si>
  <si>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</si>
  <si>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</si>
  <si>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</si>
  <si>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</si>
  <si>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</si>
  <si>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</si>
  <si>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</si>
  <si>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</si>
  <si>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</si>
  <si>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</si>
  <si>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</si>
  <si>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</si>
  <si>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</si>
  <si>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</si>
  <si>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</si>
  <si>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</si>
  <si>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</si>
  <si>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</si>
  <si>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</si>
  <si>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</si>
  <si>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</si>
  <si>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</si>
  <si>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</si>
  <si>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</si>
  <si>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</si>
  <si>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</si>
  <si>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</si>
  <si>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</si>
  <si>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</si>
  <si>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</si>
  <si>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</si>
  <si>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</si>
  <si>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</si>
  <si>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</si>
  <si>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</si>
  <si>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</si>
  <si>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</si>
  <si>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</si>
  <si>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</si>
  <si>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</si>
  <si>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</si>
  <si>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</si>
  <si>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</si>
  <si>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</si>
  <si>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</si>
  <si>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</si>
  <si>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</si>
  <si>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</si>
  <si>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</si>
  <si>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</si>
  <si>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</si>
  <si>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</si>
  <si>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</si>
  <si>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</si>
  <si>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</si>
  <si>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</si>
  <si>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</si>
  <si>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</si>
  <si>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</si>
  <si>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</si>
  <si>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</si>
  <si>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</si>
  <si>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</si>
  <si>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</si>
  <si>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</si>
  <si>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</si>
  <si>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</si>
  <si>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</si>
  <si>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</si>
  <si>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</si>
  <si>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</si>
  <si>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</si>
  <si>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</si>
  <si>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</si>
  <si>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</si>
  <si>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</si>
  <si>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</si>
  <si>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</si>
  <si>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</si>
  <si>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</si>
  <si>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</si>
  <si>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</si>
  <si>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</si>
  <si>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</si>
  <si>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</si>
  <si>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</si>
  <si>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</si>
  <si>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</si>
  <si>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</si>
  <si>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</si>
  <si>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</si>
  <si>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</si>
  <si>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</si>
  <si>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</si>
  <si>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</si>
  <si>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</si>
  <si>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</si>
  <si>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</si>
  <si>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</si>
  <si>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</si>
  <si>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</si>
  <si>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</si>
  <si>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</si>
  <si>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</si>
  <si>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</si>
  <si>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</si>
  <si>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</si>
  <si>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</si>
  <si>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</si>
  <si>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</si>
  <si>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</si>
  <si>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</si>
  <si>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</si>
  <si>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</si>
  <si>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</si>
  <si>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</si>
  <si>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</si>
  <si>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</si>
  <si>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</si>
  <si>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</si>
  <si>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</si>
  <si>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</si>
  <si>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</si>
  <si>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</si>
  <si>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</si>
  <si>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</si>
  <si>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</si>
  <si>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</si>
  <si>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</si>
  <si>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</si>
  <si>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</si>
  <si>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</si>
  <si>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</si>
  <si>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</si>
  <si>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</si>
  <si>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</si>
  <si>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</si>
  <si>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</si>
  <si>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</si>
  <si>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</si>
  <si>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</si>
  <si>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</si>
  <si>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</si>
  <si>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</si>
  <si>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</si>
  <si>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</si>
  <si>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</si>
  <si>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</si>
  <si>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</si>
  <si>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</si>
  <si>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</si>
  <si>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</si>
  <si>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</si>
  <si>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</si>
  <si>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</si>
  <si>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</si>
  <si>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</si>
  <si>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</si>
  <si>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</si>
  <si>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</si>
  <si>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</si>
  <si>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</si>
  <si>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</si>
  <si>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</si>
  <si>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</si>
  <si>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</si>
  <si>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</si>
  <si>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</si>
  <si>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</si>
  <si>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</si>
  <si>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</si>
  <si>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</si>
  <si>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</si>
  <si>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</si>
  <si>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</si>
  <si>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</si>
  <si>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</si>
  <si>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</si>
  <si>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</si>
  <si>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</si>
  <si>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</si>
  <si>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</si>
  <si>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</si>
  <si>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</si>
  <si>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</si>
  <si>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</si>
  <si>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</si>
  <si>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</si>
  <si>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</si>
  <si>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</si>
  <si>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</si>
  <si>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</si>
  <si>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</si>
  <si>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</si>
  <si>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</si>
  <si>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</si>
  <si>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</si>
  <si>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</si>
  <si>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</si>
  <si>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</si>
  <si>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</si>
  <si>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</si>
  <si>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</si>
  <si>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</si>
  <si>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</si>
  <si>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</si>
  <si>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</si>
  <si>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</si>
  <si>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</si>
  <si>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</si>
  <si>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</si>
  <si>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</si>
  <si>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</si>
  <si>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</si>
  <si>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</si>
  <si>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</si>
  <si>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</si>
  <si>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</si>
  <si>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</si>
  <si>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</si>
  <si>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</si>
  <si>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</si>
  <si>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</si>
  <si>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</si>
  <si>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</si>
  <si>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</si>
  <si>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</si>
  <si>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</si>
  <si>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</si>
  <si>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</si>
  <si>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</si>
  <si>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</si>
  <si>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</si>
  <si>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</si>
  <si>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</si>
  <si>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</si>
  <si>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</si>
  <si>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</si>
  <si>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</si>
  <si>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</si>
  <si>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</si>
  <si>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</si>
  <si>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</si>
  <si>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</si>
  <si>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</si>
  <si>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</si>
  <si>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</si>
  <si>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</si>
  <si>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</si>
  <si>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</si>
  <si>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</si>
  <si>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</si>
  <si>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</si>
  <si>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</si>
  <si>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</si>
  <si>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</si>
  <si>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</si>
  <si>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</si>
  <si>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</si>
  <si>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</si>
  <si>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</si>
  <si>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</si>
  <si>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</si>
  <si>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</si>
  <si>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</si>
  <si>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</si>
  <si>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</si>
  <si>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</si>
  <si>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</si>
  <si>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</si>
  <si>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</si>
  <si>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</si>
  <si>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</si>
  <si>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</si>
  <si>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</si>
  <si>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</si>
  <si>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</si>
  <si>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</si>
  <si>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</si>
  <si>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</si>
  <si>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</si>
  <si>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</si>
  <si>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</si>
  <si>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</si>
  <si>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</si>
  <si>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</si>
  <si>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</si>
  <si>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</si>
  <si>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</si>
  <si>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</si>
  <si>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</si>
  <si>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</si>
  <si>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</si>
  <si>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</si>
  <si>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</si>
  <si>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</si>
  <si>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</si>
  <si>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</si>
  <si>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</si>
  <si>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</si>
  <si>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</si>
  <si>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</si>
  <si>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</si>
  <si>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</si>
  <si>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</si>
  <si>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</si>
  <si>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</si>
  <si>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</si>
  <si>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</si>
  <si>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</si>
  <si>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</si>
  <si>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</si>
  <si>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</si>
  <si>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</si>
  <si>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</si>
  <si>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</si>
  <si>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</si>
  <si>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</si>
  <si>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</si>
  <si>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</si>
  <si>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</si>
  <si>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</si>
  <si>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</si>
  <si>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</si>
  <si>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</si>
  <si>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</si>
  <si>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</si>
  <si>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</si>
  <si>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</si>
  <si>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</si>
  <si>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</si>
  <si>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</si>
  <si>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</si>
  <si>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</si>
  <si>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</si>
  <si>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</si>
  <si>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</si>
  <si>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</si>
  <si>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</si>
  <si>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</si>
  <si>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</si>
  <si>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</si>
  <si>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</si>
  <si>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</si>
  <si>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</si>
  <si>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</si>
  <si>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</si>
  <si>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</si>
  <si>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</si>
  <si>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</si>
  <si>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</si>
  <si>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</si>
  <si>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</si>
  <si>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</si>
  <si>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</si>
  <si>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</si>
  <si>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</si>
  <si>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</si>
  <si>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</si>
  <si>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</si>
  <si>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</si>
  <si>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</si>
  <si>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</si>
  <si>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</si>
  <si>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</si>
  <si>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</si>
  <si>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</si>
  <si>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</si>
  <si>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</si>
  <si>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</si>
  <si>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</si>
  <si>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</si>
  <si>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</si>
  <si>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</si>
  <si>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</si>
  <si>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</si>
  <si>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</si>
  <si>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</si>
  <si>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</si>
  <si>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</si>
  <si>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</si>
  <si>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</si>
  <si>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</si>
  <si>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</si>
  <si>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</si>
  <si>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</si>
  <si>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</si>
  <si>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</si>
  <si>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</si>
  <si>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</si>
  <si>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</si>
  <si>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</si>
  <si>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</si>
  <si>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</si>
  <si>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</si>
  <si>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</si>
  <si>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</si>
  <si>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</si>
  <si>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</si>
  <si>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</si>
  <si>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</si>
  <si>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</si>
  <si>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</si>
  <si>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</si>
  <si>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</si>
  <si>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</si>
  <si>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</si>
  <si>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</si>
  <si>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</si>
  <si>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</si>
  <si>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</si>
  <si>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</si>
  <si>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</si>
  <si>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</si>
  <si>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</si>
  <si>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</si>
  <si>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</si>
  <si>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</si>
  <si>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</si>
  <si>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</si>
  <si>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</si>
  <si>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</si>
  <si>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</si>
  <si>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</si>
  <si>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</si>
  <si>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</si>
  <si>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</si>
  <si>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</si>
  <si>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</si>
  <si>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</si>
  <si>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</si>
  <si>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</si>
  <si>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</si>
  <si>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</si>
  <si>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</si>
  <si>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</si>
  <si>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</si>
  <si>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</si>
  <si>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</si>
  <si>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</si>
  <si>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</si>
  <si>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</si>
  <si>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</si>
  <si>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</si>
  <si>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</si>
  <si>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</si>
  <si>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</si>
  <si>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</si>
  <si>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</si>
  <si>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</si>
  <si>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</si>
  <si>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</si>
  <si>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</si>
  <si>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</si>
  <si>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</si>
  <si>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</si>
  <si>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</si>
  <si>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</si>
  <si>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</si>
  <si>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</si>
  <si>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</si>
  <si>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</si>
  <si>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</si>
  <si>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</si>
  <si>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</si>
  <si>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</si>
  <si>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</si>
  <si>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</si>
  <si>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</si>
  <si>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</si>
  <si>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</si>
  <si>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</si>
  <si>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</si>
  <si>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</si>
  <si>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</si>
  <si>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</si>
  <si>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</si>
  <si>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</si>
  <si>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</si>
  <si>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</si>
  <si>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</si>
  <si>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</si>
  <si>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</si>
  <si>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</si>
  <si>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</si>
  <si>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</si>
  <si>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</si>
  <si>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</si>
  <si>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</si>
  <si>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</si>
  <si>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</si>
  <si>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</si>
  <si>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</si>
  <si>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</si>
  <si>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</si>
  <si>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</si>
  <si>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</si>
  <si>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</si>
  <si>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</si>
  <si>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</si>
  <si>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</si>
  <si>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</si>
  <si>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</si>
  <si>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</si>
  <si>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</si>
  <si>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</si>
  <si>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</si>
  <si>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</si>
  <si>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</si>
  <si>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</si>
  <si>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</si>
  <si>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</si>
  <si>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</si>
  <si>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</si>
  <si>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</si>
  <si>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</si>
  <si>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</si>
  <si>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</si>
  <si>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</si>
  <si>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</si>
  <si>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</si>
  <si>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</si>
  <si>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</si>
  <si>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</si>
  <si>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</si>
  <si>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</si>
  <si>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</si>
  <si>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</si>
  <si>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</si>
  <si>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</si>
  <si>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</si>
  <si>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</si>
  <si>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</si>
  <si>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</si>
  <si>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</si>
  <si>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</si>
  <si>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</si>
  <si>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</si>
  <si>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</si>
  <si>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</si>
  <si>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</si>
  <si>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</si>
  <si>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</si>
  <si>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</si>
  <si>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</si>
  <si>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</si>
  <si>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</si>
  <si>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</si>
  <si>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</si>
  <si>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</si>
  <si>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</si>
  <si>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</si>
  <si>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</si>
  <si>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</si>
  <si>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</si>
  <si>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</si>
  <si>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</si>
  <si>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</si>
  <si>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</si>
  <si>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</si>
  <si>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</si>
  <si>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</si>
  <si>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</si>
  <si>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</si>
  <si>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</si>
  <si>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</si>
  <si>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</si>
  <si>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</si>
  <si>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</si>
  <si>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</si>
  <si>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</si>
  <si>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</si>
  <si>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</si>
  <si>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</si>
  <si>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</si>
  <si>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</si>
  <si>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</si>
  <si>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</si>
  <si>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</si>
  <si>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</si>
  <si>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</si>
  <si>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</si>
  <si>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</si>
  <si>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</si>
  <si>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</si>
  <si>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</si>
  <si>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</si>
  <si>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</si>
  <si>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</si>
  <si>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</si>
  <si>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</si>
  <si>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</si>
  <si>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</si>
  <si>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</si>
  <si>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</si>
  <si>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</si>
  <si>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</si>
  <si>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</si>
  <si>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</si>
  <si>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</si>
  <si>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</si>
  <si>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</si>
  <si>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</si>
  <si>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</si>
  <si>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</si>
  <si>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</si>
  <si>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</si>
  <si>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</si>
  <si>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</si>
  <si>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</si>
  <si>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</si>
  <si>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</si>
  <si>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</si>
  <si>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</si>
  <si>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</si>
  <si>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</si>
  <si>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</si>
  <si>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</si>
  <si>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</si>
  <si>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</si>
  <si>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</si>
  <si>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</si>
  <si>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</si>
  <si>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</si>
  <si>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</si>
  <si>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</si>
  <si>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</si>
  <si>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</si>
  <si>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</si>
  <si>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</si>
  <si>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</si>
  <si>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</si>
  <si>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</si>
  <si>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</si>
  <si>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</si>
  <si>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</si>
  <si>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</si>
  <si>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</si>
  <si>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</si>
  <si>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</si>
  <si>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</si>
  <si>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</si>
  <si>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</si>
  <si>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</si>
  <si>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</si>
  <si>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</si>
  <si>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</si>
  <si>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</si>
  <si>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</si>
  <si>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</si>
  <si>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</si>
  <si>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</si>
  <si>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</si>
  <si>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</si>
  <si>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</si>
  <si>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</si>
  <si>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</si>
  <si>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</si>
  <si>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</si>
  <si>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</si>
  <si>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</si>
  <si>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</si>
  <si>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</si>
  <si>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</si>
  <si>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</si>
  <si>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</si>
  <si>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</si>
  <si>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</si>
  <si>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</si>
  <si>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</si>
  <si>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</si>
  <si>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</si>
  <si>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</si>
  <si>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</si>
  <si>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</si>
  <si>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</si>
  <si>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</si>
  <si>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</si>
  <si>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</si>
  <si>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</si>
  <si>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</si>
  <si>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</si>
  <si>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</si>
  <si>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</si>
  <si>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</si>
  <si>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</si>
  <si>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</si>
  <si>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</si>
  <si>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</si>
  <si>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</si>
  <si>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</si>
  <si>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</si>
  <si>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</si>
  <si>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</si>
  <si>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</si>
  <si>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</si>
  <si>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</si>
  <si>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</si>
  <si>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</si>
  <si>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</si>
  <si>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</si>
  <si>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</si>
  <si>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</si>
  <si>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</si>
  <si>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</si>
  <si>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</si>
  <si>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</si>
  <si>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</si>
  <si>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</si>
  <si>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</si>
  <si>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</si>
  <si>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</si>
  <si>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</si>
  <si>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</si>
  <si>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</si>
  <si>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</si>
  <si>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</si>
  <si>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</si>
  <si>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</si>
  <si>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</si>
  <si>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</si>
  <si>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</si>
  <si>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</si>
  <si>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</si>
  <si>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</si>
  <si>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</si>
  <si>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</si>
  <si>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</si>
  <si>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</si>
  <si>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</si>
  <si>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</si>
  <si>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</si>
  <si>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</si>
  <si>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</si>
  <si>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</si>
  <si>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</si>
  <si>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</si>
  <si>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</si>
  <si>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</si>
  <si>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</si>
  <si>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</si>
  <si>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</si>
  <si>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</si>
  <si>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</si>
  <si>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</si>
  <si>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</si>
  <si>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</si>
  <si>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</si>
  <si>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</si>
  <si>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</si>
  <si>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</si>
  <si>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</si>
  <si>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</si>
  <si>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</si>
  <si>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</si>
  <si>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</si>
  <si>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</si>
  <si>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</si>
  <si>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</si>
  <si>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</si>
  <si>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</si>
  <si>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</si>
  <si>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</si>
  <si>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</si>
  <si>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</si>
  <si>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</si>
  <si>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</si>
  <si>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</si>
  <si>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</si>
  <si>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</si>
  <si>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</si>
  <si>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</si>
  <si>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</si>
  <si>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</si>
  <si>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</si>
  <si>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</si>
  <si>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</si>
  <si>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</si>
  <si>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</si>
  <si>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</si>
  <si>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</si>
  <si>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</si>
  <si>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</si>
  <si>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</si>
  <si>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</si>
  <si>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</si>
  <si>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</si>
  <si>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</si>
  <si>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</si>
  <si>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</si>
  <si>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</si>
  <si>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</si>
  <si>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</si>
  <si>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</si>
  <si>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</si>
  <si>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</si>
  <si>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</si>
  <si>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</si>
  <si>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</si>
  <si>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</si>
  <si>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</si>
  <si>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</si>
  <si>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</si>
  <si>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</si>
  <si>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</si>
  <si>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</si>
  <si>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</si>
  <si>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</si>
  <si>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</si>
  <si>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</si>
  <si>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</si>
  <si>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</si>
  <si>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</si>
  <si>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</si>
  <si>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</si>
  <si>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</si>
  <si>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</si>
  <si>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</si>
  <si>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</si>
  <si>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</si>
  <si>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</si>
  <si>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</si>
  <si>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</si>
  <si>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</si>
  <si>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</si>
  <si>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</si>
  <si>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</si>
  <si>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</si>
  <si>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</si>
  <si>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</si>
  <si>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</si>
  <si>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</si>
  <si>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</si>
  <si>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</si>
  <si>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</si>
  <si>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</si>
  <si>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</si>
  <si>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</si>
  <si>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</si>
  <si>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</si>
  <si>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</si>
  <si>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</si>
  <si>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</si>
  <si>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</si>
  <si>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</si>
  <si>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</si>
  <si>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</si>
  <si>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</si>
  <si>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</si>
  <si>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</si>
  <si>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</si>
  <si>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</si>
  <si>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</si>
  <si>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</si>
  <si>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</si>
  <si>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</si>
  <si>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</si>
  <si>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</si>
  <si>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</si>
  <si>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</si>
  <si>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</si>
  <si>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</si>
  <si>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</si>
  <si>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</si>
  <si>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</si>
  <si>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</si>
  <si>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</si>
  <si>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</si>
  <si>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</si>
  <si>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</si>
  <si>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</si>
  <si>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</si>
  <si>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</si>
  <si>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</si>
  <si>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</si>
  <si>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</si>
  <si>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</si>
  <si>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</si>
  <si>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</si>
  <si>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</si>
  <si>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</si>
  <si>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</si>
  <si>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</si>
  <si>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</si>
  <si>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</si>
  <si>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</si>
  <si>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</si>
  <si>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</si>
  <si>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</si>
  <si>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</si>
  <si>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</si>
  <si>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</si>
  <si>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</si>
  <si>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</si>
  <si>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</si>
  <si>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</si>
  <si>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</si>
  <si>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</si>
  <si>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</si>
  <si>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</si>
  <si>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</si>
  <si>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</si>
  <si>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</si>
  <si>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</si>
  <si>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</si>
  <si>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</si>
  <si>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</si>
  <si>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</si>
  <si>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</si>
  <si>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</si>
  <si>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</si>
  <si>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</si>
  <si>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</si>
  <si>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</si>
  <si>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</si>
  <si>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</si>
  <si>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</si>
  <si>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</si>
  <si>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</si>
  <si>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</si>
  <si>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</si>
  <si>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</si>
  <si>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</si>
  <si>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</si>
  <si>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</si>
  <si>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</si>
  <si>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</si>
  <si>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</si>
  <si>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</si>
  <si>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</si>
  <si>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</si>
  <si>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</si>
  <si>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</si>
  <si>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</si>
  <si>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</si>
  <si>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</si>
  <si>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</si>
  <si>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</si>
  <si>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</si>
  <si>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</si>
  <si>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</si>
  <si>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</si>
  <si>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</si>
  <si>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</si>
  <si>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</si>
  <si>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</si>
  <si>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</si>
  <si>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</si>
  <si>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</si>
  <si>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</si>
  <si>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</si>
  <si>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</si>
  <si>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</si>
  <si>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</si>
  <si>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</si>
  <si>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</si>
  <si>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</si>
  <si>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</si>
  <si>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</si>
  <si>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</si>
  <si>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</si>
  <si>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</si>
  <si>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</si>
  <si>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</si>
  <si>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</si>
  <si>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</si>
  <si>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</si>
  <si>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</si>
  <si>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</si>
  <si>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</si>
  <si>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</si>
  <si>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</si>
  <si>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</si>
  <si>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</si>
  <si>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</si>
  <si>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</si>
  <si>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</si>
  <si>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</si>
  <si>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</si>
  <si>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</si>
  <si>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</si>
  <si>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</si>
  <si>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</si>
  <si>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</si>
  <si>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</si>
  <si>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</si>
  <si>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</si>
  <si>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</si>
  <si>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</si>
  <si>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</si>
  <si>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</si>
  <si>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</si>
  <si>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</si>
  <si>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</si>
  <si>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</si>
  <si>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</si>
  <si>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</si>
  <si>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</si>
  <si>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</si>
  <si>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</si>
  <si>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</si>
  <si>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</si>
  <si>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</si>
  <si>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</si>
  <si>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</si>
  <si>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</si>
  <si>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</si>
  <si>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</si>
  <si>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</si>
  <si>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</si>
  <si>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</si>
  <si>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</si>
  <si>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</si>
  <si>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</si>
  <si>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</si>
  <si>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</si>
  <si>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</si>
  <si>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</si>
  <si>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</si>
  <si>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</si>
  <si>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</si>
  <si>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</si>
  <si>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</si>
  <si>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</si>
  <si>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</si>
  <si>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</si>
  <si>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</si>
  <si>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</si>
  <si>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</si>
  <si>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</si>
  <si>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</si>
  <si>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</si>
  <si>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</si>
  <si>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</si>
  <si>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</si>
  <si>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</si>
  <si>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</si>
  <si>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</si>
  <si>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</si>
  <si>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</si>
  <si>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</si>
  <si>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</si>
  <si>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</si>
  <si>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</si>
  <si>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</si>
  <si>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</si>
  <si>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</si>
  <si>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</si>
  <si>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</si>
  <si>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</si>
  <si>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</si>
  <si>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</si>
  <si>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</si>
  <si>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</si>
  <si>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</si>
  <si>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</si>
  <si>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</si>
  <si>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</si>
  <si>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</si>
  <si>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</si>
  <si>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</si>
  <si>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</si>
  <si>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</si>
  <si>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</si>
  <si>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</si>
  <si>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</si>
  <si>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</si>
  <si>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</si>
  <si>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</si>
  <si>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</si>
  <si>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</si>
  <si>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</si>
  <si>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</si>
  <si>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</si>
  <si>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</si>
  <si>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</si>
  <si>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</si>
  <si>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</si>
  <si>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</si>
  <si>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</si>
  <si>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</si>
  <si>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</si>
  <si>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</si>
  <si>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</si>
  <si>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</si>
  <si>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</si>
  <si>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</si>
  <si>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</si>
  <si>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</si>
  <si>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</si>
  <si>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</si>
  <si>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</si>
  <si>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</si>
  <si>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</si>
  <si>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</si>
  <si>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</si>
  <si>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</si>
  <si>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</si>
  <si>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</si>
  <si>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</si>
  <si>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</si>
  <si>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</si>
  <si>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</si>
  <si>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</si>
  <si>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</si>
  <si>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</si>
  <si>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</si>
  <si>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</si>
  <si>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</si>
  <si>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</si>
  <si>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</si>
  <si>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</si>
  <si>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</si>
  <si>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</si>
  <si>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</si>
  <si>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</si>
  <si>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</si>
  <si>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</si>
  <si>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</si>
  <si>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</si>
  <si>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</si>
  <si>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</si>
  <si>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</si>
  <si>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</si>
  <si>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</si>
  <si>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</si>
  <si>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</si>
  <si>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</si>
  <si>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</si>
  <si>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</si>
  <si>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</si>
  <si>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</si>
  <si>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</si>
  <si>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</si>
  <si>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</si>
  <si>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</si>
  <si>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</si>
  <si>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</si>
  <si>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</si>
  <si>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</si>
  <si>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</si>
  <si>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</si>
  <si>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</si>
  <si>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</si>
  <si>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</si>
  <si>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</si>
  <si>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</si>
  <si>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</si>
  <si>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</si>
  <si>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</si>
  <si>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</si>
  <si>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</si>
  <si>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</si>
  <si>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</si>
  <si>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</si>
  <si>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</si>
  <si>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</si>
  <si>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</si>
  <si>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</si>
  <si>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</si>
  <si>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</si>
  <si>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</si>
  <si>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</si>
  <si>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</si>
  <si>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</si>
  <si>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</si>
  <si>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</si>
  <si>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</si>
  <si>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</si>
  <si>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</si>
  <si>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</si>
  <si>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</si>
  <si>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</si>
  <si>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</si>
  <si>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</si>
  <si>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</si>
  <si>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</si>
  <si>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</si>
  <si>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</si>
  <si>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</si>
  <si>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</si>
  <si>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</si>
  <si>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</si>
  <si>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</si>
  <si>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</si>
  <si>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</si>
  <si>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</si>
  <si>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</si>
  <si>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</si>
  <si>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</si>
  <si>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</si>
  <si>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</si>
  <si>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</si>
  <si>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</si>
  <si>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</si>
  <si>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</si>
  <si>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</si>
  <si>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</si>
  <si>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</si>
  <si>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</si>
  <si>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</si>
  <si>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</si>
  <si>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</si>
  <si>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</si>
  <si>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</si>
  <si>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</si>
  <si>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</si>
  <si>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</si>
  <si>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</si>
  <si>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</si>
  <si>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</si>
  <si>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</si>
  <si>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</si>
  <si>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</si>
  <si>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</si>
  <si>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</si>
  <si>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</si>
  <si>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</si>
  <si>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</si>
  <si>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</si>
  <si>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</si>
  <si>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</si>
  <si>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</si>
  <si>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</si>
  <si>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</si>
  <si>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</si>
  <si>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</si>
  <si>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</si>
  <si>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</si>
  <si>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</si>
  <si>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</si>
  <si>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</si>
  <si>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</si>
  <si>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</si>
  <si>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</si>
  <si>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</si>
  <si>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</si>
  <si>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</si>
  <si>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</si>
  <si>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</si>
  <si>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</si>
  <si>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</si>
  <si>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</si>
  <si>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</si>
  <si>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</si>
  <si>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</si>
  <si>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</si>
  <si>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</si>
  <si>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</si>
  <si>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</si>
  <si>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</si>
  <si>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</si>
  <si>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</si>
  <si>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</si>
  <si>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</si>
  <si>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</si>
  <si>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</si>
  <si>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</si>
  <si>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</si>
  <si>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</si>
  <si>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</si>
  <si>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</si>
  <si>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</si>
  <si>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</si>
  <si>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</si>
  <si>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</si>
  <si>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</si>
  <si>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</si>
  <si>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</si>
  <si>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</si>
  <si>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</si>
  <si>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</si>
  <si>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</si>
  <si>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</si>
  <si>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</si>
  <si>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</si>
  <si>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</si>
  <si>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</si>
  <si>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</si>
  <si>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</si>
  <si>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</si>
  <si>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</si>
  <si>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</si>
  <si>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</si>
  <si>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</si>
  <si>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</si>
  <si>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</si>
  <si>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</si>
  <si>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</si>
  <si>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</si>
  <si>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</si>
  <si>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</si>
  <si>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</si>
  <si>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</si>
  <si>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</si>
  <si>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</si>
  <si>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</si>
  <si>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</si>
  <si>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</si>
  <si>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</si>
  <si>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</si>
  <si>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</si>
  <si>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</si>
  <si>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</si>
  <si>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</si>
  <si>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</si>
  <si>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</si>
  <si>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</si>
  <si>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</si>
  <si>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</si>
  <si>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</si>
  <si>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</si>
  <si>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</si>
  <si>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</si>
  <si>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</si>
  <si>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</si>
  <si>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</si>
  <si>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</si>
  <si>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</si>
  <si>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</si>
  <si>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</si>
  <si>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</si>
  <si>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</si>
  <si>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</si>
  <si>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</si>
  <si>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</si>
  <si>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</si>
  <si>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</si>
  <si>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</si>
  <si>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</si>
  <si>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</si>
  <si>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</si>
  <si>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</si>
  <si>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</si>
  <si>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</si>
  <si>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</si>
  <si>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</si>
  <si>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</si>
  <si>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</si>
  <si>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</si>
  <si>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</si>
  <si>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</si>
  <si>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</si>
  <si>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</si>
  <si>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</si>
  <si>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</si>
  <si>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</si>
  <si>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</si>
  <si>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</si>
  <si>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</si>
  <si>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</si>
  <si>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</si>
  <si>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</si>
  <si>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</si>
  <si>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</si>
  <si>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</si>
  <si>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</si>
  <si>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</si>
  <si>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</si>
  <si>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</si>
  <si>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</si>
  <si>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</si>
  <si>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</si>
  <si>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</si>
  <si>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</si>
  <si>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</si>
  <si>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</si>
  <si>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</si>
  <si>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</si>
  <si>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</si>
  <si>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</si>
  <si>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</si>
  <si>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</si>
  <si>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</si>
  <si>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</si>
  <si>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</si>
  <si>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</si>
  <si>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</si>
  <si>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</si>
  <si>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</si>
  <si>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</si>
  <si>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</si>
  <si>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</si>
  <si>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</si>
  <si>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</si>
  <si>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</si>
  <si>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</si>
  <si>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</si>
  <si>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</si>
  <si>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</si>
  <si>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</si>
  <si>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</si>
  <si>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</si>
  <si>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</si>
  <si>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</si>
  <si>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</si>
  <si>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</si>
  <si>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</si>
  <si>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</si>
  <si>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</si>
  <si>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</si>
  <si>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</si>
  <si>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</si>
  <si>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</si>
  <si>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</si>
  <si>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</si>
  <si>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</si>
  <si>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</si>
  <si>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</si>
  <si>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</si>
  <si>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</si>
  <si>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</si>
  <si>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</si>
  <si>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</si>
  <si>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</si>
  <si>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</si>
  <si>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</si>
  <si>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</si>
  <si>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</si>
  <si>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</si>
  <si>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</si>
  <si>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</si>
  <si>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</si>
  <si>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</si>
  <si>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</si>
  <si>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</si>
  <si>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</si>
  <si>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</si>
  <si>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</si>
  <si>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</si>
  <si>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</si>
  <si>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</si>
  <si>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</si>
  <si>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</si>
  <si>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</si>
  <si>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</si>
  <si>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</si>
  <si>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</si>
  <si>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</si>
  <si>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</si>
  <si>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</si>
  <si>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</si>
  <si>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</si>
  <si>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</si>
  <si>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</si>
  <si>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</si>
  <si>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</si>
  <si>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</si>
  <si>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</si>
  <si>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</si>
  <si>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</si>
  <si>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</si>
  <si>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</si>
  <si>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</si>
  <si>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</si>
  <si>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</si>
  <si>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</si>
  <si>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</si>
  <si>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</si>
  <si>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</si>
  <si>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</si>
  <si>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</si>
  <si>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</si>
  <si>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</si>
  <si>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</si>
  <si>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</si>
  <si>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</si>
  <si>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</si>
  <si>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</si>
  <si>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</si>
  <si>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</si>
  <si>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</si>
  <si>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</si>
  <si>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</si>
  <si>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</si>
  <si>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</si>
  <si>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</si>
  <si>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</si>
  <si>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</si>
  <si>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</si>
  <si>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</si>
  <si>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</si>
  <si>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</si>
  <si>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</si>
  <si>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</si>
  <si>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</si>
  <si>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</si>
  <si>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</si>
  <si>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</si>
  <si>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</si>
  <si>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</si>
  <si>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</si>
  <si>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</si>
  <si>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</si>
  <si>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</si>
  <si>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</si>
  <si>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</si>
  <si>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</si>
  <si>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</si>
  <si>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</si>
  <si>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</si>
  <si>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</si>
  <si>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</si>
  <si>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</si>
  <si>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</si>
  <si>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</si>
  <si>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</si>
  <si>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</si>
  <si>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</si>
  <si>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</si>
  <si>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</si>
  <si>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</si>
  <si>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</si>
  <si>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</si>
  <si>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</si>
  <si>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</si>
  <si>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</si>
  <si>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</si>
  <si>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</si>
  <si>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</si>
  <si>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</si>
  <si>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</si>
  <si>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</si>
  <si>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</si>
  <si>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</si>
  <si>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</si>
  <si>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</si>
  <si>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</si>
  <si>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</si>
  <si>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</si>
  <si>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</si>
  <si>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</si>
  <si>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</si>
  <si>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</si>
  <si>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</si>
  <si>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</si>
  <si>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</si>
  <si>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</si>
  <si>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</si>
  <si>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</si>
  <si>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</si>
  <si>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</si>
  <si>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</si>
  <si>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</si>
  <si>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</si>
  <si>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</si>
  <si>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</si>
  <si>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</si>
  <si>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</si>
  <si>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</si>
  <si>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</si>
  <si>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</si>
  <si>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</si>
  <si>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</si>
  <si>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</si>
  <si>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</si>
  <si>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</si>
  <si>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</si>
  <si>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</si>
  <si>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</si>
  <si>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</si>
  <si>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</si>
  <si>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</si>
  <si>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</si>
  <si>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</si>
  <si>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</si>
  <si>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</si>
  <si>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</si>
  <si>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</si>
  <si>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</si>
  <si>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</si>
  <si>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</si>
  <si>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</si>
  <si>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</si>
  <si>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</si>
  <si>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</si>
  <si>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</si>
  <si>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</si>
  <si>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</si>
  <si>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</si>
  <si>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</si>
  <si>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</si>
  <si>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</si>
  <si>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</si>
  <si>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</si>
  <si>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</si>
  <si>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</si>
  <si>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</si>
  <si>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</si>
  <si>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</si>
  <si>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</si>
  <si>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</si>
  <si>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</si>
  <si>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</si>
  <si>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</si>
  <si>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</si>
  <si>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</si>
  <si>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</si>
  <si>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</si>
  <si>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</si>
  <si>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</si>
  <si>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</si>
  <si>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</si>
  <si>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</si>
  <si>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</si>
  <si>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</si>
  <si>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</si>
  <si>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</si>
  <si>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</si>
  <si>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</si>
  <si>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</si>
  <si>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</si>
  <si>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</si>
  <si>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</si>
  <si>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</si>
  <si>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</si>
  <si>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</si>
  <si>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</si>
  <si>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</si>
  <si>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</si>
  <si>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</si>
  <si>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</si>
  <si>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</si>
  <si>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</si>
  <si>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</si>
  <si>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</si>
  <si>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</si>
  <si>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</si>
  <si>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</si>
  <si>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</si>
  <si>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</si>
  <si>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</si>
  <si>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</si>
  <si>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</si>
  <si>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</si>
  <si>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</si>
  <si>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</si>
  <si>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</si>
  <si>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</si>
  <si>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</si>
  <si>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</si>
  <si>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</si>
  <si>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</si>
  <si>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</si>
  <si>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</si>
  <si>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</si>
  <si>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</si>
  <si>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</si>
  <si>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</si>
  <si>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</si>
  <si>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</si>
  <si>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</si>
  <si>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</si>
  <si>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</si>
  <si>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</si>
  <si>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</si>
  <si>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</si>
  <si>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</si>
  <si>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</si>
  <si>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</si>
  <si>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</si>
  <si>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</si>
  <si>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</si>
  <si>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</si>
  <si>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</si>
  <si>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</si>
  <si>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</si>
  <si>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</si>
  <si>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</si>
  <si>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</si>
  <si>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</si>
  <si>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</si>
  <si>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</si>
  <si>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</si>
  <si>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</si>
  <si>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</si>
  <si>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</si>
  <si>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</si>
  <si>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</si>
  <si>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</si>
  <si>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</si>
  <si>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</si>
  <si>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</si>
  <si>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</si>
  <si>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</si>
  <si>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</si>
  <si>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</si>
  <si>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</si>
  <si>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</si>
  <si>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</si>
  <si>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</si>
  <si>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</si>
  <si>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</si>
  <si>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</si>
  <si>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</si>
  <si>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</si>
  <si>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</si>
  <si>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</si>
  <si>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</si>
  <si>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</si>
  <si>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</si>
  <si>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</si>
  <si>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</si>
  <si>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</si>
  <si>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</si>
  <si>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</si>
  <si>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</si>
  <si>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</si>
  <si>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</si>
  <si>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</si>
  <si>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</si>
  <si>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</si>
  <si>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</si>
  <si>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</si>
  <si>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</si>
  <si>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</si>
  <si>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</si>
  <si>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</si>
  <si>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</si>
  <si>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</si>
  <si>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</si>
  <si>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</si>
  <si>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</si>
  <si>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</si>
  <si>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</si>
  <si>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</si>
  <si>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</si>
  <si>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</si>
  <si>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</si>
  <si>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</si>
  <si>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</si>
  <si>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</si>
  <si>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</si>
  <si>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</si>
  <si>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</si>
  <si>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</si>
  <si>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</si>
  <si>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</si>
  <si>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</si>
  <si>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</si>
  <si>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</si>
  <si>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</si>
  <si>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</si>
  <si>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</si>
  <si>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</si>
  <si>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</si>
  <si>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</si>
  <si>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</si>
  <si>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</si>
  <si>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</si>
  <si>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</si>
  <si>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</si>
  <si>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</si>
  <si>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</si>
  <si>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</si>
  <si>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</si>
  <si>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</si>
  <si>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</si>
  <si>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</si>
  <si>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</si>
  <si>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</si>
  <si>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</si>
  <si>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</si>
  <si>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</si>
  <si>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</si>
  <si>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</si>
  <si>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</si>
  <si>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</si>
  <si>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</si>
  <si>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</si>
  <si>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</si>
  <si>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</si>
  <si>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</si>
  <si>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</si>
  <si>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</si>
  <si>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</si>
  <si>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</si>
  <si>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</si>
  <si>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</si>
  <si>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</si>
  <si>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</si>
  <si>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</si>
  <si>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</si>
  <si>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</si>
  <si>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</si>
  <si>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</si>
  <si>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</si>
  <si>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</si>
  <si>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</si>
  <si>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</si>
  <si>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</si>
  <si>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</si>
  <si>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</si>
  <si>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</si>
  <si>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</si>
  <si>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</si>
  <si>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</si>
  <si>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</si>
  <si>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</si>
  <si>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</si>
  <si>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</si>
  <si>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</si>
  <si>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</si>
  <si>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</si>
  <si>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</si>
  <si>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</si>
  <si>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</si>
  <si>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</si>
  <si>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</si>
  <si>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</si>
  <si>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</si>
  <si>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</si>
  <si>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</si>
  <si>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</si>
  <si>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</si>
  <si>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</si>
  <si>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</si>
  <si>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</si>
  <si>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</si>
  <si>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</si>
  <si>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</si>
  <si>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</si>
  <si>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</si>
  <si>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</si>
  <si>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</si>
  <si>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</si>
  <si>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</si>
  <si>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</si>
  <si>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</si>
  <si>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</si>
  <si>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</si>
  <si>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</si>
  <si>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</si>
  <si>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</si>
  <si>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</si>
  <si>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</si>
  <si>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</si>
  <si>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</si>
  <si>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</si>
  <si>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</si>
  <si>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</si>
  <si>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</si>
  <si>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</si>
  <si>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</si>
  <si>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</si>
  <si>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</si>
  <si>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</si>
  <si>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</si>
  <si>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</si>
  <si>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</si>
  <si>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</si>
  <si>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</si>
  <si>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</si>
  <si>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</si>
  <si>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</si>
  <si>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</si>
  <si>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</si>
  <si>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</si>
  <si>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</si>
  <si>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</si>
  <si>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</si>
  <si>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</si>
  <si>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</si>
  <si>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</si>
  <si>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</si>
  <si>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</si>
  <si>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</si>
  <si>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</si>
  <si>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</si>
  <si>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</si>
  <si>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</si>
  <si>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</si>
  <si>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</si>
  <si>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</si>
  <si>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</si>
  <si>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</si>
  <si>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</si>
  <si>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</si>
  <si>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</si>
  <si>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</si>
  <si>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</si>
  <si>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</si>
  <si>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</si>
  <si>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</si>
  <si>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</si>
  <si>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</si>
  <si>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</si>
  <si>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</si>
  <si>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</si>
  <si>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</si>
  <si>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</si>
  <si>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</si>
  <si>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</si>
  <si>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</si>
  <si>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</si>
  <si>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</si>
  <si>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</si>
  <si>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</si>
  <si>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</si>
  <si>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</si>
  <si>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</si>
  <si>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</si>
  <si>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</si>
  <si>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</si>
  <si>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</si>
  <si>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</si>
  <si>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</si>
  <si>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</si>
  <si>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</si>
  <si>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</si>
  <si>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</si>
  <si>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</si>
  <si>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</si>
  <si>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</si>
  <si>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</si>
  <si>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</si>
  <si>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</si>
  <si>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</si>
  <si>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</si>
  <si>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</si>
  <si>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</si>
  <si>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</si>
  <si>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</si>
  <si>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</si>
  <si>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</si>
  <si>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</si>
  <si>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</si>
  <si>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</si>
  <si>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</si>
  <si>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</si>
  <si>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</si>
  <si>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</si>
  <si>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</si>
  <si>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</si>
  <si>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</si>
  <si>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</si>
  <si>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</si>
  <si>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</si>
  <si>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</si>
  <si>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</si>
  <si>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</si>
  <si>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</si>
  <si>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</si>
  <si>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</si>
  <si>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</si>
  <si>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</si>
  <si>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</si>
  <si>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</si>
  <si>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</si>
  <si>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</si>
  <si>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</si>
  <si>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</si>
  <si>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</si>
  <si>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</si>
  <si>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</si>
  <si>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</si>
  <si>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</si>
  <si>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</si>
  <si>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</si>
  <si>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</si>
  <si>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</si>
  <si>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</si>
  <si>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</si>
  <si>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</si>
  <si>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</si>
  <si>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</si>
  <si>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</si>
  <si>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</si>
  <si>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</si>
  <si>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</si>
  <si>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</si>
  <si>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</si>
  <si>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</si>
  <si>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</si>
  <si>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</si>
  <si>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</si>
  <si>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</si>
  <si>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</si>
  <si>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</si>
  <si>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</si>
  <si>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</si>
  <si>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</si>
  <si>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</si>
  <si>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</si>
  <si>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</si>
  <si>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</si>
  <si>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</si>
  <si>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</si>
  <si>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</si>
  <si>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</si>
  <si>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</si>
  <si>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</si>
  <si>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</si>
  <si>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</si>
  <si>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</si>
  <si>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</si>
  <si>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</si>
  <si>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</si>
  <si>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</si>
  <si>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</si>
  <si>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</si>
  <si>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</si>
  <si>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</si>
  <si>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</si>
  <si>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</si>
  <si>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</si>
  <si>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</si>
  <si>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</si>
  <si>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</si>
  <si>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</si>
  <si>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</si>
  <si>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</si>
  <si>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</si>
  <si>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</si>
  <si>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</si>
  <si>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</si>
  <si>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</si>
  <si>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</si>
  <si>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</si>
  <si>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</si>
  <si>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</si>
  <si>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</si>
  <si>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</si>
  <si>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</si>
  <si>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</si>
  <si>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</si>
  <si>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</si>
  <si>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</si>
  <si>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</si>
  <si>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</si>
  <si>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</si>
  <si>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</si>
  <si>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</si>
  <si>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</si>
  <si>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</si>
  <si>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</si>
  <si>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</si>
  <si>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</si>
  <si>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</si>
  <si>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</si>
  <si>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</si>
  <si>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</si>
  <si>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</si>
  <si>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</si>
  <si>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</si>
  <si>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</si>
  <si>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</si>
  <si>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</si>
  <si>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</si>
  <si>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</si>
  <si>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</si>
  <si>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</si>
  <si>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</si>
  <si>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</si>
  <si>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</si>
  <si>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</si>
  <si>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</si>
  <si>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</si>
  <si>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</si>
  <si>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</si>
  <si>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</si>
  <si>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</si>
  <si>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</si>
  <si>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</si>
  <si>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</si>
  <si>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</si>
  <si>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</si>
  <si>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</si>
  <si>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</si>
  <si>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</si>
  <si>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</si>
  <si>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</si>
  <si>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</si>
  <si>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</si>
  <si>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</si>
  <si>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</si>
  <si>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</si>
  <si>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</si>
  <si>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</si>
  <si>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</si>
  <si>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</si>
  <si>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</si>
  <si>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</si>
  <si>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</si>
  <si>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</si>
  <si>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</si>
  <si>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</si>
  <si>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</si>
  <si>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</si>
  <si>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</si>
  <si>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</si>
  <si>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</si>
  <si>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</si>
  <si>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</si>
  <si>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</si>
  <si>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</si>
  <si>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</si>
  <si>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</si>
  <si>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</si>
  <si>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</si>
  <si>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</si>
  <si>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</si>
  <si>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</si>
  <si>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</si>
  <si>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</si>
  <si>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</si>
  <si>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</si>
  <si>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</si>
  <si>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</si>
  <si>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</si>
  <si>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</si>
  <si>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</si>
  <si>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</si>
  <si>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</si>
  <si>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</si>
  <si>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</si>
  <si>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</si>
  <si>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</si>
  <si>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</si>
  <si>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</si>
  <si>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</si>
  <si>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</si>
  <si>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</si>
  <si>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</si>
  <si>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</si>
  <si>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</si>
  <si>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</si>
  <si>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</si>
  <si>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</si>
  <si>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</si>
  <si>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</si>
  <si>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</si>
  <si>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</si>
  <si>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</si>
  <si>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</si>
  <si>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</si>
  <si>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</si>
  <si>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</si>
  <si>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</si>
  <si>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</si>
  <si>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</si>
  <si>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</si>
  <si>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</si>
  <si>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</si>
  <si>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</si>
  <si>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</si>
  <si>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</si>
  <si>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</si>
  <si>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</si>
  <si>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</si>
  <si>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</si>
  <si>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</si>
  <si>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</si>
  <si>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</si>
  <si>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</si>
  <si>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</si>
  <si>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</si>
  <si>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</si>
  <si>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</si>
  <si>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</si>
  <si>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</si>
  <si>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</si>
  <si>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</si>
  <si>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</si>
  <si>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</si>
  <si>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</si>
  <si>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</si>
  <si>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</si>
  <si>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</si>
  <si>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</si>
  <si>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</si>
  <si>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</si>
  <si>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</si>
  <si>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</si>
  <si>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</si>
  <si>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</si>
  <si>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</si>
  <si>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</si>
  <si>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</si>
  <si>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</si>
  <si>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</si>
  <si>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</si>
  <si>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</si>
  <si>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</si>
  <si>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</si>
  <si>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</si>
  <si>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</si>
  <si>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</si>
  <si>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</si>
  <si>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</si>
  <si>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</si>
  <si>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</si>
  <si>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</si>
  <si>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</si>
  <si>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</si>
  <si>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</si>
  <si>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</si>
  <si>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</si>
  <si>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</si>
  <si>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</si>
  <si>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</si>
  <si>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</si>
  <si>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</si>
  <si>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</si>
  <si>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</si>
  <si>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</si>
  <si>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</si>
  <si>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</si>
  <si>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</si>
  <si>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</si>
  <si>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</si>
  <si>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</si>
  <si>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</si>
  <si>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</si>
  <si>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</si>
  <si>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</si>
  <si>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</si>
  <si>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</si>
  <si>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</si>
  <si>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</si>
  <si>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</si>
  <si>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</si>
  <si>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</si>
  <si>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</si>
  <si>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</si>
  <si>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</si>
  <si>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</si>
  <si>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</si>
  <si>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</si>
  <si>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</si>
  <si>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</si>
  <si>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</si>
  <si>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</si>
  <si>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</si>
  <si>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</si>
  <si>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</si>
  <si>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</si>
  <si>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</si>
  <si>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</si>
  <si>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</si>
  <si>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</si>
  <si>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</si>
  <si>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</si>
  <si>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</si>
  <si>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</si>
  <si>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</si>
  <si>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</si>
  <si>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</si>
  <si>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</si>
  <si>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</si>
  <si>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</si>
  <si>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</si>
  <si>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</si>
  <si>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</si>
  <si>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</si>
  <si>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</si>
  <si>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</si>
  <si>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</si>
  <si>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</si>
  <si>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</si>
  <si>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</si>
  <si>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</si>
  <si>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</si>
  <si>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</si>
  <si>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</si>
  <si>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</si>
  <si>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</si>
  <si>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</si>
  <si>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</si>
  <si>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</si>
  <si>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</si>
  <si>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</si>
  <si>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</si>
  <si>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</si>
  <si>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</si>
  <si>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</si>
  <si>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</si>
  <si>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</si>
  <si>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</si>
  <si>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</si>
  <si>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</si>
  <si>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</si>
  <si>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</si>
  <si>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</si>
  <si>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</si>
  <si>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</si>
  <si>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</si>
  <si>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</si>
  <si>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</si>
  <si>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</si>
  <si>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</si>
  <si>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</si>
  <si>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</si>
  <si>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</si>
  <si>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</si>
  <si>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</si>
  <si>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</si>
  <si>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</si>
  <si>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</si>
  <si>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</si>
  <si>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</si>
  <si>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</si>
  <si>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</si>
  <si>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</si>
  <si>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</si>
  <si>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</si>
  <si>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</si>
  <si>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</si>
  <si>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</si>
  <si>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</si>
  <si>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</si>
  <si>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</si>
  <si>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</si>
  <si>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</si>
  <si>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</si>
  <si>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</si>
  <si>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</si>
  <si>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</si>
  <si>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</si>
  <si>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</si>
  <si>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</si>
  <si>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</si>
  <si>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</si>
  <si>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</si>
  <si>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</si>
  <si>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</si>
  <si>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</si>
  <si>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</si>
  <si>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</si>
  <si>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</si>
  <si>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</si>
  <si>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</si>
  <si>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</si>
  <si>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</si>
  <si>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</si>
  <si>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</si>
  <si>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</si>
  <si>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</si>
  <si>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</si>
  <si>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</si>
  <si>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</si>
  <si>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</si>
  <si>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</si>
  <si>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</si>
  <si>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</si>
  <si>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</si>
  <si>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</si>
  <si>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</si>
  <si>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</si>
  <si>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</si>
  <si>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</si>
  <si>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</si>
  <si>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</si>
  <si>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</si>
  <si>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</si>
  <si>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</si>
  <si>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</si>
  <si>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</si>
  <si>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</si>
  <si>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</si>
  <si>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</si>
  <si>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</si>
  <si>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</si>
  <si>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</si>
  <si>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</si>
  <si>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</si>
  <si>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</si>
  <si>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</si>
  <si>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</si>
  <si>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</si>
  <si>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</si>
  <si>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</si>
  <si>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</si>
  <si>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</si>
  <si>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</si>
  <si>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</si>
  <si>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</si>
  <si>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</si>
  <si>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</si>
  <si>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</si>
  <si>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</si>
  <si>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</si>
  <si>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</si>
  <si>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</si>
  <si>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</si>
  <si>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</si>
  <si>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</si>
  <si>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</si>
  <si>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</si>
  <si>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</si>
  <si>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</si>
  <si>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</si>
  <si>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</si>
  <si>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</si>
  <si>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</si>
  <si>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</si>
  <si>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</si>
  <si>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</si>
  <si>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</si>
  <si>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</si>
  <si>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</si>
  <si>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</si>
  <si>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</si>
  <si>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</si>
  <si>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</si>
  <si>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</si>
  <si>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</si>
  <si>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</si>
  <si>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</si>
  <si>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</si>
  <si>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</si>
  <si>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</si>
  <si>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</si>
  <si>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</si>
  <si>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</si>
  <si>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</si>
  <si>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</si>
  <si>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</si>
  <si>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</si>
  <si>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</si>
  <si>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</si>
  <si>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</si>
  <si>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</si>
  <si>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</si>
  <si>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</si>
  <si>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</si>
  <si>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</si>
  <si>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</si>
  <si>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</si>
  <si>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</si>
  <si>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</si>
  <si>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</si>
  <si>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</si>
  <si>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</si>
  <si>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</si>
  <si>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</si>
  <si>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</si>
  <si>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</si>
  <si>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</si>
  <si>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</si>
  <si>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</si>
  <si>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</si>
  <si>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</si>
  <si>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</si>
  <si>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</si>
  <si>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</si>
  <si>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</si>
  <si>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</si>
  <si>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</si>
  <si>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</si>
  <si>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</si>
  <si>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</si>
  <si>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</si>
  <si>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</si>
  <si>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</si>
  <si>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</si>
  <si>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</si>
  <si>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</si>
  <si>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</si>
  <si>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</si>
  <si>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</si>
  <si>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</si>
  <si>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</si>
  <si>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</si>
  <si>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</si>
  <si>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</si>
  <si>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</si>
  <si>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</si>
  <si>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</si>
  <si>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</si>
  <si>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</si>
  <si>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</si>
  <si>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</si>
  <si>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</si>
  <si>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</si>
  <si>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</si>
  <si>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</si>
  <si>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</si>
  <si>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</si>
  <si>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</si>
  <si>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</si>
  <si>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</si>
  <si>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</si>
  <si>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</si>
  <si>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</si>
  <si>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</si>
  <si>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</si>
  <si>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</si>
  <si>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</si>
  <si>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</si>
  <si>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</si>
  <si>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</si>
  <si>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</si>
  <si>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</si>
  <si>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</si>
  <si>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</si>
  <si>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</si>
  <si>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</si>
  <si>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</si>
  <si>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</si>
  <si>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</si>
  <si>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</si>
  <si>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</si>
  <si>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</si>
  <si>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</si>
  <si>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</si>
  <si>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</si>
  <si>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</si>
  <si>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</si>
  <si>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</si>
  <si>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</si>
  <si>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</si>
  <si>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</si>
  <si>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</si>
  <si>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</si>
  <si>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</si>
  <si>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</si>
  <si>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</si>
  <si>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</si>
  <si>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</si>
  <si>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</si>
  <si>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</si>
  <si>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</si>
  <si>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</si>
  <si>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</si>
  <si>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</si>
  <si>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</si>
  <si>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</si>
  <si>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</si>
  <si>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</si>
  <si>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</si>
  <si>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</si>
  <si>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</si>
  <si>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</si>
  <si>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</si>
  <si>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</si>
  <si>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</si>
  <si>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</si>
  <si>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</si>
  <si>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</si>
  <si>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</si>
  <si>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</si>
  <si>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</si>
  <si>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</si>
  <si>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</si>
  <si>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</si>
  <si>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</si>
  <si>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</si>
  <si>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</si>
  <si>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</si>
  <si>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</si>
  <si>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</si>
  <si>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</si>
  <si>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</si>
  <si>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</si>
  <si>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</si>
  <si>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</si>
  <si>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</si>
  <si>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</si>
  <si>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</si>
  <si>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</si>
  <si>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</si>
  <si>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</si>
  <si>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</si>
  <si>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</si>
  <si>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</si>
  <si>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</si>
  <si>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</si>
  <si>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</si>
  <si>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</si>
  <si>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</si>
  <si>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</si>
  <si>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</si>
  <si>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</si>
  <si>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</si>
  <si>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</si>
  <si>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</si>
  <si>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</si>
  <si>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</si>
  <si>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</si>
  <si>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</si>
  <si>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</si>
  <si>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</si>
  <si>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</si>
  <si>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</si>
  <si>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</si>
  <si>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</si>
  <si>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</si>
  <si>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</si>
  <si>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</si>
  <si>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</si>
  <si>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</si>
  <si>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</si>
  <si>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</si>
  <si>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</si>
  <si>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</si>
  <si>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</si>
  <si>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</si>
  <si>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</si>
  <si>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</si>
  <si>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</si>
  <si>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</si>
  <si>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</si>
  <si>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</si>
  <si>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</si>
  <si>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</si>
  <si>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</si>
  <si>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</si>
  <si>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</si>
  <si>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</si>
  <si>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</si>
  <si>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</si>
  <si>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</si>
  <si>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</si>
  <si>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</si>
  <si>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</si>
  <si>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</si>
  <si>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</si>
  <si>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</si>
  <si>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</si>
  <si>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</si>
  <si>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</si>
  <si>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</si>
  <si>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</si>
  <si>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</si>
  <si>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</si>
  <si>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</si>
  <si>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</si>
  <si>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</si>
  <si>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</si>
  <si>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</si>
  <si>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</si>
  <si>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</si>
  <si>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</si>
  <si>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</si>
  <si>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</si>
  <si>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</si>
  <si>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</si>
  <si>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</si>
  <si>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</si>
  <si>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</si>
  <si>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</si>
  <si>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</si>
  <si>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</si>
  <si>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</si>
  <si>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</si>
  <si>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</si>
  <si>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</si>
  <si>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</si>
  <si>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</si>
  <si>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</si>
  <si>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</si>
  <si>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</si>
  <si>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</si>
  <si>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</si>
  <si>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</si>
  <si>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</si>
  <si>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</si>
  <si>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</si>
  <si>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</si>
  <si>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</si>
  <si>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</si>
  <si>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</si>
  <si>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</si>
  <si>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</si>
  <si>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</si>
  <si>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</si>
  <si>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</si>
  <si>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</si>
  <si>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</si>
  <si>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</si>
  <si>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</si>
  <si>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</si>
  <si>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</si>
  <si>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</si>
  <si>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</si>
  <si>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</si>
  <si>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</si>
  <si>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</si>
  <si>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</si>
  <si>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</si>
  <si>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</si>
  <si>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</si>
  <si>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</si>
  <si>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</si>
  <si>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</si>
  <si>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</si>
  <si>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</si>
  <si>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</si>
  <si>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</si>
  <si>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</si>
  <si>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</si>
  <si>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</si>
  <si>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</si>
  <si>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</si>
  <si>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</si>
  <si>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</si>
  <si>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</si>
  <si>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</si>
  <si>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</si>
  <si>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</si>
  <si>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</si>
  <si>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</si>
  <si>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</si>
  <si>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</si>
  <si>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</si>
  <si>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</si>
  <si>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</si>
  <si>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</si>
  <si>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</si>
  <si>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</si>
  <si>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</si>
  <si>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</si>
  <si>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</si>
  <si>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</si>
  <si>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</si>
  <si>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</si>
  <si>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</si>
  <si>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</si>
  <si>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</si>
  <si>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</si>
  <si>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</si>
  <si>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</si>
  <si>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</si>
  <si>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</si>
  <si>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</si>
  <si>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</si>
  <si>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</si>
  <si>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</si>
  <si>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</si>
  <si>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</si>
  <si>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</si>
  <si>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</si>
  <si>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</si>
  <si>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</si>
  <si>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</si>
  <si>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</si>
  <si>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</si>
  <si>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</si>
  <si>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</si>
  <si>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</si>
  <si>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</si>
  <si>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</si>
  <si>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</si>
  <si>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</si>
  <si>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</si>
  <si>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</si>
  <si>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</si>
  <si>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</si>
  <si>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</si>
  <si>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</si>
  <si>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</si>
  <si>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</si>
  <si>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</si>
  <si>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</si>
  <si>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</si>
  <si>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</si>
  <si>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</si>
  <si>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</si>
  <si>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</si>
  <si>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</si>
  <si>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</si>
  <si>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</si>
  <si>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</si>
  <si>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</si>
  <si>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</si>
  <si>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</si>
  <si>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</si>
  <si>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</si>
  <si>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</si>
  <si>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</si>
  <si>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</si>
  <si>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</si>
  <si>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</si>
  <si>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</si>
  <si>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</si>
  <si>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</si>
  <si>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</si>
  <si>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</si>
  <si>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</si>
  <si>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</si>
  <si>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</si>
  <si>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</si>
  <si>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</si>
  <si>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</si>
  <si>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</si>
  <si>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</si>
  <si>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</si>
  <si>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</si>
  <si>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</si>
  <si>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</si>
  <si>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</si>
  <si>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</si>
  <si>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</si>
  <si>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</si>
  <si>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</si>
  <si>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</si>
  <si>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</si>
  <si>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</si>
  <si>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</si>
  <si>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</si>
  <si>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</si>
  <si>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</si>
  <si>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</si>
  <si>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</si>
  <si>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</si>
  <si>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</si>
  <si>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</si>
  <si>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</si>
  <si>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</si>
  <si>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</si>
  <si>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</si>
  <si>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</si>
  <si>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</si>
  <si>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</si>
  <si>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</si>
  <si>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</si>
  <si>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</si>
  <si>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</si>
  <si>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</si>
  <si>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</si>
  <si>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</si>
  <si>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</si>
  <si>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</si>
  <si>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</si>
  <si>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</si>
  <si>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</si>
  <si>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</si>
  <si>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</si>
  <si>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</si>
  <si>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</si>
  <si>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</si>
  <si>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</si>
  <si>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</si>
  <si>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</si>
  <si>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</si>
  <si>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</si>
  <si>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</si>
  <si>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</si>
  <si>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</si>
  <si>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</si>
  <si>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</si>
  <si>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</si>
  <si>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</si>
  <si>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</si>
  <si>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</si>
  <si>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</si>
  <si>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</si>
  <si>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</si>
  <si>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</si>
  <si>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</si>
  <si>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</si>
  <si>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</si>
  <si>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</si>
  <si>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</si>
  <si>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</si>
  <si>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</si>
  <si>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</si>
  <si>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</si>
  <si>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</si>
  <si>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</si>
  <si>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</si>
  <si>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</si>
  <si>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</si>
  <si>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</si>
  <si>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</si>
  <si>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</si>
  <si>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</si>
  <si>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</si>
  <si>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</si>
  <si>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</si>
  <si>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</si>
  <si>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</si>
  <si>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</si>
  <si>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</si>
  <si>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</si>
  <si>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</si>
  <si>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</si>
  <si>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</si>
  <si>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</si>
  <si>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</si>
  <si>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</si>
  <si>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</si>
  <si>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</si>
  <si>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</si>
  <si>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</si>
  <si>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</si>
  <si>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</si>
  <si>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</si>
  <si>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</si>
  <si>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</si>
  <si>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</si>
  <si>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</si>
  <si>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</si>
  <si>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</si>
  <si>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</si>
  <si>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</si>
  <si>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</si>
  <si>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</si>
  <si>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</si>
  <si>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</si>
  <si>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</si>
  <si>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</si>
  <si>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</si>
  <si>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</si>
  <si>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</si>
  <si>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</si>
  <si>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</si>
  <si>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</si>
  <si>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</si>
  <si>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</si>
  <si>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</si>
  <si>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</si>
  <si>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</si>
  <si>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</si>
  <si>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</si>
  <si>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</si>
  <si>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</si>
  <si>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</si>
  <si>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</si>
  <si>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</si>
  <si>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</si>
  <si>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</si>
  <si>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</si>
  <si>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</si>
  <si>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</si>
  <si>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</si>
  <si>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</si>
  <si>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</si>
  <si>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</si>
  <si>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</si>
  <si>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</si>
  <si>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</si>
  <si>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</si>
  <si>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</si>
  <si>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</si>
  <si>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</si>
  <si>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</si>
  <si>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</si>
  <si>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</si>
  <si>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</si>
  <si>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</si>
  <si>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</si>
  <si>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</si>
  <si>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</si>
  <si>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</si>
  <si>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</si>
  <si>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</si>
  <si>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</si>
  <si>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</si>
  <si>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</si>
  <si>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</si>
  <si>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</si>
  <si>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</si>
  <si>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</si>
  <si>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</si>
  <si>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</si>
  <si>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</si>
  <si>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</si>
  <si>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</si>
  <si>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</si>
  <si>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</si>
  <si>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</si>
  <si>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</si>
  <si>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</si>
  <si>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</si>
  <si>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</si>
  <si>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</si>
  <si>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</si>
  <si>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</si>
  <si>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</si>
  <si>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</si>
  <si>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</si>
  <si>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</si>
  <si>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</si>
  <si>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</si>
  <si>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</si>
  <si>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</si>
  <si>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</si>
  <si>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</si>
  <si>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</si>
  <si>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</si>
  <si>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</si>
  <si>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</si>
  <si>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</si>
  <si>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</si>
  <si>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</si>
  <si>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</si>
  <si>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</si>
  <si>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</si>
  <si>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</si>
  <si>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</si>
  <si>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</si>
  <si>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</si>
  <si>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</si>
  <si>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</si>
  <si>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</si>
  <si>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</si>
  <si>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</si>
  <si>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</si>
  <si>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</si>
  <si>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</si>
  <si>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</si>
  <si>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</si>
  <si>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</si>
  <si>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</si>
  <si>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</si>
  <si>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</si>
  <si>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</si>
  <si>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</si>
  <si>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</si>
  <si>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</si>
  <si>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</si>
  <si>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</si>
  <si>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</si>
  <si>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</si>
  <si>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</si>
  <si>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</si>
  <si>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</si>
  <si>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</si>
  <si>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</si>
  <si>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</si>
  <si>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</si>
  <si>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</si>
  <si>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</si>
  <si>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</si>
  <si>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</si>
  <si>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</si>
  <si>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</si>
  <si>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</si>
  <si>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</si>
  <si>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</si>
  <si>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</si>
  <si>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</si>
  <si>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</si>
  <si>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</si>
  <si>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</si>
  <si>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</si>
  <si>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</si>
  <si>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</si>
  <si>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</si>
  <si>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</si>
  <si>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</si>
  <si>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</si>
  <si>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</si>
  <si>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</si>
  <si>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</si>
  <si>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</si>
  <si>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</si>
  <si>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</si>
  <si>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</si>
  <si>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</si>
  <si>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</si>
  <si>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</si>
  <si>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</si>
  <si>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</si>
  <si>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</si>
  <si>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</si>
  <si>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</si>
  <si>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</si>
  <si>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</si>
  <si>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</si>
  <si>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</si>
  <si>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</si>
  <si>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</si>
  <si>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</si>
  <si>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</si>
  <si>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</si>
  <si>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</si>
  <si>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</si>
  <si>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</si>
  <si>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</si>
  <si>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</si>
  <si>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</si>
  <si>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</si>
  <si>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</si>
  <si>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</si>
  <si>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</si>
  <si>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</si>
  <si>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</si>
  <si>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</si>
  <si>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</si>
  <si>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</si>
  <si>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</si>
  <si>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</si>
  <si>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</si>
  <si>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</si>
  <si>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</si>
  <si>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</si>
  <si>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</si>
  <si>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</si>
  <si>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</si>
  <si>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</si>
  <si>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</si>
  <si>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</si>
  <si>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</si>
  <si>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</si>
  <si>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</si>
  <si>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</si>
  <si>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</si>
  <si>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</si>
  <si>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</si>
  <si>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</si>
  <si>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</si>
  <si>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</si>
  <si>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</si>
  <si>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</si>
  <si>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</si>
  <si>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</si>
  <si>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</si>
  <si>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</si>
  <si>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</si>
  <si>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</si>
  <si>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</si>
  <si>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</si>
  <si>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</si>
  <si>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</si>
  <si>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</si>
  <si>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</si>
  <si>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</si>
  <si>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</si>
  <si>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</si>
  <si>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</si>
  <si>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</si>
  <si>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</si>
  <si>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</si>
  <si>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</si>
  <si>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</si>
  <si>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</si>
  <si>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</si>
  <si>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</si>
  <si>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</si>
  <si>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</si>
  <si>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</si>
  <si>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</si>
  <si>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</si>
  <si>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</si>
  <si>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</si>
  <si>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</si>
  <si>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</si>
  <si>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</si>
  <si>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</si>
  <si>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</si>
  <si>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</si>
  <si>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</si>
  <si>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</si>
  <si>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</si>
  <si>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</si>
  <si>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</si>
  <si>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</si>
  <si>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</si>
  <si>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</si>
  <si>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</si>
  <si>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</si>
  <si>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</si>
  <si>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</si>
  <si>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</si>
  <si>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</si>
  <si>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</si>
  <si>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</si>
  <si>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</si>
  <si>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</si>
  <si>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</si>
  <si>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</si>
  <si>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</si>
  <si>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</si>
  <si>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</si>
  <si>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</si>
  <si>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</si>
  <si>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</si>
  <si>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</si>
  <si>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</si>
  <si>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</si>
  <si>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</si>
  <si>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</si>
  <si>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</si>
  <si>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</si>
  <si>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</si>
  <si>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</si>
  <si>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</si>
  <si>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</si>
  <si>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</si>
  <si>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</si>
  <si>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</si>
  <si>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</si>
  <si>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</si>
  <si>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</si>
  <si>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</si>
  <si>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</si>
  <si>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</si>
  <si>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</si>
  <si>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</si>
  <si>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</si>
  <si>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</si>
  <si>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</si>
  <si>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</si>
  <si>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</si>
  <si>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</si>
  <si>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</si>
  <si>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</si>
  <si>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</si>
  <si>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</si>
  <si>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</si>
  <si>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</si>
  <si>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</si>
  <si>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</si>
  <si>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</si>
  <si>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</si>
  <si>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</si>
  <si>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</si>
  <si>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</si>
  <si>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</si>
  <si>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</si>
  <si>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</si>
  <si>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</si>
  <si>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</si>
  <si>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</si>
  <si>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</si>
  <si>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</si>
  <si>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</si>
  <si>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</si>
  <si>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</si>
  <si>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</si>
  <si>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</si>
  <si>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</si>
  <si>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</si>
  <si>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</si>
  <si>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</si>
  <si>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</si>
  <si>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</si>
  <si>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</si>
  <si>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</si>
  <si>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</si>
  <si>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</si>
  <si>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</si>
  <si>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</si>
  <si>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</si>
  <si>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</si>
  <si>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</si>
  <si>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</si>
  <si>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</si>
  <si>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</si>
  <si>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</si>
  <si>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</si>
  <si>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</si>
  <si>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</si>
  <si>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</si>
  <si>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</si>
  <si>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</si>
  <si>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</si>
  <si>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</si>
  <si>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</si>
  <si>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</si>
  <si>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</si>
  <si>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</si>
  <si>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</si>
  <si>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</si>
  <si>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</si>
  <si>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</si>
  <si>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</si>
  <si>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</si>
  <si>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</si>
  <si>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</si>
  <si>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</si>
  <si>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</si>
  <si>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</si>
  <si>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</si>
  <si>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</si>
  <si>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</si>
  <si>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</si>
  <si>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</si>
  <si>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</si>
  <si>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</si>
  <si>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</si>
  <si>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</si>
  <si>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</si>
  <si>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</si>
  <si>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</si>
  <si>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</si>
  <si>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</si>
  <si>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</si>
  <si>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</si>
  <si>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</si>
  <si>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</si>
  <si>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</si>
  <si>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</si>
  <si>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</si>
  <si>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</si>
  <si>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</si>
  <si>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</si>
  <si>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</si>
  <si>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</si>
  <si>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</si>
  <si>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</si>
  <si>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</si>
  <si>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</si>
  <si>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</si>
  <si>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</si>
  <si>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</si>
  <si>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</si>
  <si>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</si>
  <si>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</si>
  <si>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</si>
  <si>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</si>
  <si>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</si>
  <si>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</si>
  <si>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</si>
  <si>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</si>
  <si>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</si>
  <si>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</si>
  <si>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</si>
  <si>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</si>
  <si>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</si>
  <si>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</si>
  <si>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</si>
  <si>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</si>
  <si>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</si>
  <si>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</si>
  <si>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</si>
  <si>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</si>
  <si>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</si>
  <si>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</si>
  <si>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</si>
  <si>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</si>
  <si>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</si>
  <si>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</si>
  <si>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</si>
  <si>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</si>
  <si>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</si>
  <si>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</si>
  <si>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</si>
  <si>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</si>
  <si>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</si>
  <si>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</si>
  <si>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</si>
  <si>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</si>
  <si>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</si>
  <si>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</si>
  <si>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</si>
  <si>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</si>
  <si>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</si>
  <si>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</si>
  <si>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</si>
  <si>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</si>
  <si>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</si>
  <si>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</si>
  <si>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</si>
  <si>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</si>
  <si>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</si>
  <si>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</si>
  <si>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</si>
  <si>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</si>
  <si>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</si>
  <si>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</si>
  <si>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</si>
  <si>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</si>
  <si>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</si>
  <si>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</si>
  <si>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</si>
  <si>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</si>
  <si>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</si>
  <si>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</si>
  <si>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</si>
  <si>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</si>
  <si>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</si>
  <si>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</si>
  <si>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</si>
  <si>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</si>
  <si>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</si>
  <si>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</si>
  <si>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</si>
  <si>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</si>
  <si>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</si>
  <si>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</si>
  <si>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</si>
  <si>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</si>
  <si>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</si>
  <si>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</si>
  <si>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</si>
  <si>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</si>
  <si>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</si>
  <si>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</si>
  <si>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</si>
  <si>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</si>
  <si>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</si>
  <si>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</si>
  <si>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</si>
  <si>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</si>
  <si>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</si>
  <si>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</si>
  <si>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</si>
  <si>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</si>
  <si>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</si>
  <si>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</si>
  <si>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</si>
  <si>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</si>
  <si>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</si>
  <si>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</si>
  <si>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</si>
  <si>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</si>
  <si>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</si>
  <si>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</si>
  <si>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</si>
  <si>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</si>
  <si>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</si>
  <si>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</si>
  <si>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</si>
  <si>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</si>
  <si>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</si>
  <si>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</si>
  <si>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</si>
  <si>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</si>
  <si>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</si>
  <si>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</si>
  <si>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</si>
  <si>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</si>
  <si>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</si>
  <si>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</si>
  <si>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</si>
  <si>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</si>
  <si>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</si>
  <si>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</si>
  <si>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</si>
  <si>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</si>
  <si>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</si>
  <si>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</si>
  <si>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</si>
  <si>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</si>
  <si>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</si>
  <si>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</si>
  <si>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</si>
  <si>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</si>
  <si>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</si>
  <si>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</si>
  <si>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</si>
  <si>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</si>
  <si>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</si>
  <si>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</si>
  <si>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</si>
  <si>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</si>
  <si>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</si>
  <si>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</si>
  <si>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</si>
  <si>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</si>
  <si>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</si>
  <si>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</si>
  <si>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</si>
  <si>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</si>
  <si>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</si>
  <si>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</si>
  <si>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</si>
  <si>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</si>
  <si>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</si>
  <si>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</si>
  <si>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</si>
  <si>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</si>
  <si>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</si>
  <si>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</si>
  <si>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</si>
  <si>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</si>
  <si>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</si>
  <si>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</si>
  <si>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</si>
  <si>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</si>
  <si>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</si>
  <si>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</si>
  <si>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</si>
  <si>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</si>
  <si>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</si>
  <si>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</si>
  <si>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</si>
  <si>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</si>
  <si>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</si>
  <si>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</si>
  <si>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</si>
  <si>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</si>
  <si>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</si>
  <si>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</si>
  <si>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</si>
  <si>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</si>
  <si>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</si>
  <si>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</si>
  <si>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</si>
  <si>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</si>
  <si>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</si>
  <si>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</si>
  <si>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</si>
  <si>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</si>
  <si>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</si>
  <si>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</si>
  <si>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</si>
  <si>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</si>
  <si>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</si>
  <si>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</si>
  <si>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</si>
  <si>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</si>
  <si>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</si>
  <si>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</si>
  <si>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</si>
  <si>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</si>
  <si>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</si>
  <si>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</si>
  <si>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</si>
  <si>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</si>
  <si>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</si>
  <si>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</si>
  <si>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</si>
  <si>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</si>
  <si>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</si>
  <si>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</si>
  <si>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</si>
  <si>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</si>
  <si>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</si>
  <si>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</si>
  <si>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</si>
  <si>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</si>
  <si>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</si>
  <si>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</si>
  <si>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</si>
  <si>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</si>
  <si>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</si>
  <si>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</si>
  <si>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</si>
  <si>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</si>
  <si>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</si>
  <si>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</si>
  <si>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</si>
  <si>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</si>
  <si>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</si>
  <si>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</si>
  <si>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</si>
  <si>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</si>
  <si>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</si>
  <si>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</si>
  <si>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</si>
  <si>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</si>
  <si>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</si>
  <si>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</si>
  <si>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</si>
  <si>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</si>
  <si>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</si>
  <si>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</si>
  <si>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</si>
  <si>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</si>
  <si>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</si>
  <si>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</si>
  <si>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</si>
  <si>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</si>
  <si>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</si>
  <si>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</si>
  <si>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</si>
  <si>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</si>
  <si>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</si>
  <si>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</si>
  <si>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</si>
  <si>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</si>
  <si>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</si>
  <si>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</si>
  <si>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</si>
  <si>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</si>
  <si>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</si>
  <si>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</si>
  <si>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</si>
  <si>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</si>
  <si>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</si>
  <si>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</si>
  <si>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</si>
  <si>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</si>
  <si>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</si>
  <si>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</si>
  <si>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</si>
  <si>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</si>
  <si>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</si>
  <si>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</si>
  <si>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</si>
  <si>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</si>
  <si>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</si>
  <si>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</si>
  <si>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</si>
  <si>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</si>
  <si>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</si>
  <si>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</si>
  <si>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</si>
  <si>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</si>
  <si>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</si>
  <si>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</si>
  <si>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</si>
  <si>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</si>
  <si>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</si>
  <si>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</si>
  <si>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</si>
  <si>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</si>
  <si>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</si>
  <si>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</si>
  <si>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</si>
  <si>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</si>
  <si>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</si>
  <si>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</si>
  <si>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</si>
  <si>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</si>
  <si>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</si>
  <si>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</si>
  <si>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</si>
  <si>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</si>
  <si>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</si>
  <si>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</si>
  <si>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</si>
  <si>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</si>
  <si>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</si>
  <si>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</si>
  <si>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</si>
  <si>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</si>
  <si>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</si>
  <si>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</si>
  <si>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</si>
  <si>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</si>
  <si>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</si>
  <si>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</si>
  <si>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</si>
  <si>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</si>
  <si>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</si>
  <si>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</si>
  <si>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</si>
  <si>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</si>
  <si>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</si>
  <si>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</si>
  <si>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</si>
  <si>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</si>
  <si>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</si>
  <si>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</si>
  <si>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</si>
  <si>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</si>
  <si>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</si>
  <si>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</si>
  <si>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</si>
  <si>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</si>
  <si>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</si>
  <si>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</si>
  <si>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</si>
  <si>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</si>
  <si>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</si>
  <si>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</si>
  <si>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</si>
  <si>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</si>
  <si>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</si>
  <si>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</si>
  <si>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</si>
  <si>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</si>
  <si>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</si>
  <si>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</si>
  <si>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</si>
  <si>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</si>
  <si>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</si>
  <si>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</si>
  <si>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</si>
  <si>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</si>
  <si>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</si>
  <si>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</si>
  <si>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</si>
  <si>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</si>
  <si>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</si>
  <si>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</si>
  <si>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</si>
  <si>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</si>
  <si>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</si>
  <si>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</si>
  <si>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</si>
  <si>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</si>
  <si>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</si>
  <si>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</si>
  <si>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</si>
  <si>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</si>
  <si>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</si>
  <si>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</si>
  <si>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</si>
  <si>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</si>
  <si>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</si>
  <si>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</si>
  <si>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</si>
  <si>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</si>
  <si>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</si>
  <si>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</si>
  <si>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</si>
  <si>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</si>
  <si>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</si>
  <si>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</si>
  <si>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</si>
  <si>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</si>
  <si>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</si>
  <si>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</si>
  <si>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</si>
  <si>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</si>
  <si>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</si>
  <si>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</si>
  <si>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</si>
  <si>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</si>
  <si>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</si>
  <si>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</si>
  <si>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</si>
  <si>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</si>
  <si>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</si>
  <si>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</si>
  <si>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</si>
  <si>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</si>
  <si>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</si>
  <si>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</si>
  <si>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</si>
  <si>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</si>
  <si>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</si>
  <si>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</si>
  <si>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</si>
  <si>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</si>
  <si>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</si>
  <si>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</si>
  <si>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</si>
  <si>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</si>
  <si>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</si>
  <si>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</si>
  <si>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</si>
  <si>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</si>
  <si>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</si>
  <si>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</si>
  <si>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</si>
  <si>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</si>
  <si>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</si>
  <si>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</si>
  <si>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</si>
  <si>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</si>
  <si>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</si>
  <si>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</si>
  <si>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</si>
  <si>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</si>
  <si>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</si>
  <si>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</si>
  <si>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</si>
  <si>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</si>
  <si>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</si>
  <si>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</si>
  <si>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</si>
  <si>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</si>
  <si>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</si>
  <si>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</si>
  <si>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</si>
  <si>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</si>
  <si>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</si>
  <si>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</si>
  <si>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</si>
  <si>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</si>
  <si>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</si>
  <si>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</si>
  <si>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</si>
  <si>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</si>
  <si>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</si>
  <si>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</si>
  <si>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</si>
  <si>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</si>
  <si>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</si>
  <si>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</si>
  <si>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</si>
  <si>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</si>
  <si>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</si>
  <si>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</si>
  <si>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</si>
  <si>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</si>
  <si>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</si>
  <si>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</si>
  <si>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</si>
  <si>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</si>
  <si>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</si>
  <si>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</si>
  <si>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</si>
  <si>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</si>
  <si>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</si>
  <si>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</si>
  <si>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</si>
  <si>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</si>
  <si>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</si>
  <si>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</si>
  <si>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</si>
  <si>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</si>
  <si>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</si>
  <si>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</si>
  <si>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</si>
  <si>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</si>
  <si>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</si>
  <si>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</si>
  <si>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</si>
  <si>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</si>
  <si>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</si>
  <si>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</si>
  <si>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</si>
  <si>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</si>
  <si>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</si>
  <si>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</si>
  <si>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</si>
  <si>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</si>
  <si>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</si>
  <si>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</si>
  <si>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</si>
  <si>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</si>
  <si>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</si>
  <si>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</si>
  <si>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</si>
  <si>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</si>
  <si>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</si>
  <si>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</si>
  <si>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</si>
  <si>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</si>
  <si>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</si>
  <si>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</si>
  <si>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</si>
  <si>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</si>
  <si>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</si>
  <si>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</si>
  <si>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</si>
  <si>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</si>
  <si>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</si>
  <si>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</si>
  <si>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</si>
  <si>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</si>
  <si>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</si>
  <si>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</si>
  <si>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</si>
  <si>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</si>
  <si>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</si>
  <si>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</si>
  <si>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</si>
  <si>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</si>
  <si>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</si>
  <si>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</si>
  <si>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</si>
  <si>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</si>
  <si>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</si>
  <si>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</si>
  <si>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</si>
  <si>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</si>
  <si>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</si>
  <si>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</si>
  <si>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</si>
  <si>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</si>
  <si>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</si>
  <si>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</si>
  <si>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</si>
  <si>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</si>
  <si>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</si>
  <si>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</si>
  <si>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</si>
  <si>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</si>
  <si>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</si>
  <si>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</si>
  <si>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</si>
  <si>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</si>
  <si>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</si>
  <si>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</si>
  <si>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</si>
  <si>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</si>
  <si>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</si>
  <si>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</si>
  <si>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</si>
  <si>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</si>
  <si>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</si>
  <si>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</si>
  <si>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</si>
  <si>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</si>
  <si>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</si>
  <si>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</si>
  <si>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</si>
  <si>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</si>
  <si>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</si>
  <si>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</si>
  <si>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</si>
  <si>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</si>
  <si>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</si>
  <si>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</si>
  <si>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</si>
  <si>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</si>
  <si>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</si>
  <si>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</si>
  <si>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</si>
  <si>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</si>
  <si>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</si>
  <si>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</si>
  <si>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</si>
  <si>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</si>
  <si>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</si>
  <si>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</si>
  <si>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</si>
  <si>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</si>
  <si>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</si>
  <si>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</si>
  <si>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</si>
  <si>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</si>
  <si>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</si>
  <si>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</si>
  <si>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</si>
  <si>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</si>
  <si>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</si>
  <si>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</si>
  <si>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</si>
  <si>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</si>
  <si>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</si>
  <si>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</si>
  <si>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</si>
  <si>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</si>
  <si>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</si>
  <si>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</si>
  <si>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</si>
  <si>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</si>
  <si>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</si>
  <si>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</si>
  <si>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</si>
  <si>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</si>
  <si>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</si>
  <si>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</si>
  <si>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</si>
  <si>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</si>
  <si>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</si>
  <si>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</si>
  <si>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</si>
  <si>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</si>
  <si>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</si>
  <si>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</si>
  <si>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</si>
  <si>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</si>
  <si>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</si>
  <si>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</si>
  <si>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</si>
  <si>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</si>
  <si>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</si>
  <si>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</si>
  <si>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</si>
  <si>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</si>
  <si>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</si>
  <si>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</si>
  <si>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</si>
  <si>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</si>
  <si>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</si>
  <si>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</si>
  <si>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</si>
  <si>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</si>
  <si>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</si>
  <si>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</si>
  <si>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</si>
  <si>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</si>
  <si>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</si>
  <si>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</si>
  <si>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</si>
  <si>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</si>
  <si>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</si>
  <si>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</si>
  <si>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</si>
  <si>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</si>
  <si>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</si>
  <si>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</si>
  <si>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</si>
  <si>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</si>
  <si>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</si>
  <si>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</si>
  <si>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</si>
  <si>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</si>
  <si>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</si>
  <si>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</si>
  <si>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</si>
  <si>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</si>
  <si>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</si>
  <si>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</si>
  <si>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</si>
  <si>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</si>
  <si>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</si>
  <si>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</si>
  <si>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</si>
  <si>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</si>
  <si>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</si>
  <si>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</si>
  <si>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</si>
  <si>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</si>
  <si>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</si>
  <si>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</si>
  <si>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</si>
  <si>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</si>
  <si>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</si>
  <si>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</si>
  <si>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</si>
  <si>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</si>
  <si>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</si>
  <si>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</si>
  <si>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</si>
  <si>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</si>
  <si>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</si>
  <si>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</si>
  <si>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</si>
  <si>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</si>
  <si>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</si>
  <si>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</si>
  <si>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</si>
  <si>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</si>
  <si>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</si>
  <si>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</si>
  <si>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</si>
  <si>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</si>
  <si>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</si>
  <si>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</si>
  <si>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</si>
  <si>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</si>
  <si>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</si>
  <si>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</si>
  <si>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</si>
  <si>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</si>
  <si>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</si>
  <si>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</si>
  <si>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</si>
  <si>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</si>
  <si>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</si>
  <si>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</si>
  <si>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</si>
  <si>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</si>
  <si>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</si>
  <si>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</si>
  <si>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</si>
  <si>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</si>
  <si>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</si>
  <si>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</si>
  <si>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</si>
  <si>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</si>
  <si>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</si>
  <si>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</si>
  <si>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</si>
  <si>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</si>
  <si>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</si>
  <si>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</si>
  <si>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</si>
  <si>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</si>
  <si>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</si>
  <si>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</si>
  <si>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</si>
  <si>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</si>
  <si>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</si>
  <si>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</si>
  <si>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</si>
  <si>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</si>
  <si>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</si>
  <si>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</si>
  <si>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</si>
  <si>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</si>
  <si>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</si>
  <si>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</si>
  <si>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</si>
  <si>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</si>
  <si>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</si>
  <si>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</si>
  <si>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</si>
  <si>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</si>
  <si>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</si>
  <si>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</si>
  <si>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</si>
  <si>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</si>
  <si>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</si>
  <si>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</si>
  <si>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</si>
  <si>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</si>
  <si>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</si>
  <si>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</si>
  <si>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</si>
  <si>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</si>
  <si>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</si>
  <si>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</si>
  <si>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</si>
  <si>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</si>
  <si>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</si>
  <si>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</si>
  <si>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</si>
  <si>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</si>
  <si>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</si>
  <si>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</si>
  <si>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</si>
  <si>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</si>
  <si>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</si>
  <si>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</si>
  <si>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</si>
  <si>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</si>
  <si>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</si>
  <si>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</si>
  <si>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</si>
  <si>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</si>
  <si>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</si>
  <si>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</si>
  <si>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</si>
  <si>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</si>
  <si>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</si>
  <si>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</si>
  <si>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</si>
  <si>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</si>
  <si>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</si>
  <si>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</si>
  <si>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</si>
  <si>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</si>
  <si>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</si>
  <si>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</si>
  <si>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</si>
  <si>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</si>
  <si>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</si>
  <si>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</si>
  <si>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</si>
  <si>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</si>
  <si>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</si>
  <si>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</si>
  <si>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</si>
  <si>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</si>
  <si>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</si>
  <si>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</si>
  <si>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</si>
  <si>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</si>
  <si>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</si>
  <si>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</si>
  <si>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</si>
  <si>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</si>
  <si>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</si>
  <si>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</si>
  <si>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</si>
  <si>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</si>
  <si>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</si>
  <si>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</si>
  <si>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</si>
  <si>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</si>
  <si>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</si>
  <si>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</si>
  <si>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</si>
  <si>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</si>
  <si>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</si>
  <si>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</si>
  <si>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</si>
  <si>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</si>
  <si>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</si>
  <si>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</si>
  <si>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</si>
  <si>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</si>
  <si>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</si>
  <si>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</si>
  <si>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</si>
  <si>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</si>
  <si>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</si>
  <si>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</si>
  <si>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</si>
  <si>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</si>
  <si>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</si>
  <si>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</si>
  <si>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</si>
  <si>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</si>
  <si>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</si>
  <si>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</si>
  <si>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</si>
  <si>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</si>
  <si>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</si>
  <si>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</si>
  <si>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</si>
  <si>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</si>
  <si>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</si>
  <si>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</si>
  <si>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</si>
  <si>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</si>
  <si>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</si>
  <si>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</si>
  <si>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</si>
  <si>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</si>
  <si>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</si>
  <si>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</si>
  <si>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</si>
  <si>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</si>
  <si>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</si>
  <si>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</si>
  <si>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</si>
  <si>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</si>
  <si>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</si>
  <si>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</si>
  <si>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</si>
  <si>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</si>
  <si>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</si>
  <si>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</si>
  <si>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</si>
  <si>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</si>
  <si>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</si>
  <si>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</si>
  <si>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</si>
  <si>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</si>
  <si>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</si>
  <si>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</si>
  <si>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</si>
  <si>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</si>
  <si>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</si>
  <si>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</si>
  <si>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</si>
  <si>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</si>
  <si>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</si>
  <si>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</si>
  <si>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</si>
  <si>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</si>
  <si>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</si>
  <si>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</si>
  <si>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</si>
  <si>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</si>
  <si>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</si>
  <si>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</si>
  <si>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</si>
  <si>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</si>
  <si>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</si>
  <si>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</si>
  <si>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</si>
  <si>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</si>
  <si>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</si>
  <si>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</si>
  <si>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</si>
  <si>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</si>
  <si>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</si>
  <si>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</si>
  <si>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</si>
  <si>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</si>
  <si>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</si>
  <si>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</si>
  <si>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</si>
  <si>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</si>
  <si>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</si>
  <si>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</si>
  <si>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</si>
  <si>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</si>
  <si>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</si>
  <si>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</si>
  <si>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</si>
  <si>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</si>
  <si>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</si>
  <si>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</si>
  <si>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</si>
  <si>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</si>
  <si>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</si>
  <si>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</si>
  <si>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</si>
  <si>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</si>
  <si>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</si>
  <si>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</si>
  <si>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</si>
  <si>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</si>
  <si>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</si>
  <si>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</si>
  <si>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</si>
  <si>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</si>
  <si>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</si>
  <si>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</si>
  <si>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</si>
  <si>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</si>
  <si>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</si>
  <si>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</si>
  <si>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</si>
  <si>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</si>
  <si>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</si>
  <si>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</si>
  <si>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</si>
  <si>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</si>
  <si>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</si>
  <si>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</si>
  <si>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</si>
  <si>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</si>
  <si>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</si>
  <si>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</si>
  <si>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</si>
  <si>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</si>
  <si>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</si>
  <si>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</si>
  <si>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</si>
  <si>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</si>
  <si>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</si>
  <si>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</si>
  <si>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</si>
  <si>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</si>
  <si>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</si>
  <si>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</si>
  <si>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</si>
  <si>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</si>
  <si>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</si>
  <si>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</si>
  <si>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</si>
  <si>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</si>
  <si>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</si>
  <si>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</si>
  <si>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</si>
  <si>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</si>
  <si>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</si>
  <si>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</si>
  <si>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</si>
  <si>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</si>
  <si>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</si>
  <si>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</si>
  <si>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</si>
  <si>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</si>
  <si>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</si>
  <si>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</si>
  <si>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</si>
  <si>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</si>
  <si>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</si>
  <si>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</si>
  <si>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</si>
  <si>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</si>
  <si>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</si>
  <si>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</si>
  <si>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</si>
  <si>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</si>
  <si>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</si>
  <si>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</si>
  <si>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</si>
  <si>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</si>
  <si>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</si>
  <si>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</si>
  <si>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</si>
  <si>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</si>
  <si>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</si>
  <si>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</si>
  <si>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</si>
  <si>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</si>
  <si>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</si>
  <si>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</si>
  <si>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</si>
  <si>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</si>
  <si>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</si>
  <si>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</si>
  <si>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</si>
  <si>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</si>
  <si>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</si>
  <si>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</si>
  <si>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</si>
  <si>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</si>
  <si>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</si>
  <si>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</si>
  <si>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</si>
  <si>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</si>
  <si>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</si>
  <si>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</si>
  <si>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</si>
  <si>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</si>
  <si>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</si>
  <si>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</si>
  <si>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</si>
  <si>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</si>
  <si>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</si>
  <si>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</si>
  <si>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</si>
  <si>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</si>
  <si>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</si>
  <si>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</si>
  <si>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</si>
  <si>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</si>
  <si>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</si>
  <si>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</si>
  <si>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</si>
  <si>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</si>
  <si>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</si>
  <si>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</si>
  <si>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</si>
  <si>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</si>
  <si>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</si>
  <si>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</si>
  <si>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</si>
  <si>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</si>
  <si>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</si>
  <si>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</si>
  <si>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</si>
  <si>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</si>
  <si>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</si>
  <si>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</si>
  <si>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</si>
  <si>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</si>
  <si>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</si>
  <si>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</si>
  <si>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</si>
  <si>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</si>
  <si>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</si>
  <si>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</si>
  <si>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</si>
  <si>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</si>
  <si>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</si>
  <si>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</si>
  <si>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</si>
  <si>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</si>
  <si>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</si>
  <si>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</si>
  <si>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</si>
  <si>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</si>
  <si>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</si>
  <si>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</si>
  <si>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</si>
  <si>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</si>
  <si>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</si>
  <si>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</si>
  <si>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</si>
  <si>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</si>
  <si>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</si>
  <si>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</si>
  <si>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</si>
  <si>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</si>
  <si>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</si>
  <si>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</si>
  <si>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</si>
  <si>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</si>
  <si>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</si>
  <si>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</si>
  <si>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</si>
  <si>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</si>
  <si>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</si>
  <si>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</si>
  <si>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</si>
  <si>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</si>
  <si>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</si>
  <si>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</si>
  <si>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</si>
  <si>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</si>
  <si>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</si>
  <si>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</si>
  <si>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</si>
  <si>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</si>
  <si>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</si>
  <si>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</si>
  <si>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</si>
  <si>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</si>
  <si>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</si>
  <si>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</si>
  <si>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</si>
  <si>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</si>
  <si>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</si>
  <si>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</si>
  <si>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</si>
  <si>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</si>
  <si>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</si>
  <si>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</si>
  <si>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</si>
  <si>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</si>
  <si>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</si>
  <si>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</si>
  <si>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</si>
  <si>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</si>
  <si>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</si>
  <si>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</si>
  <si>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</si>
  <si>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</si>
  <si>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</si>
  <si>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</si>
  <si>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</si>
  <si>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</si>
  <si>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</si>
  <si>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</si>
  <si>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</si>
  <si>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</si>
  <si>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</si>
  <si>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</si>
  <si>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</si>
  <si>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</si>
  <si>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</si>
  <si>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</si>
  <si>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</si>
  <si>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</si>
  <si>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</si>
  <si>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</si>
  <si>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</si>
  <si>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</si>
  <si>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</si>
  <si>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</si>
  <si>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</si>
  <si>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</si>
  <si>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</si>
  <si>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</si>
  <si>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</si>
  <si>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</si>
  <si>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</si>
  <si>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</si>
  <si>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</si>
  <si>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</si>
  <si>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</si>
  <si>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</si>
  <si>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</si>
  <si>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</si>
  <si>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</si>
  <si>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</si>
  <si>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</si>
  <si>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</si>
  <si>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</si>
  <si>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</si>
  <si>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</si>
  <si>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</si>
  <si>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</si>
  <si>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</si>
  <si>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</si>
  <si>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</si>
  <si>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</si>
  <si>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</si>
  <si>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</si>
  <si>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</si>
  <si>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</si>
  <si>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</si>
  <si>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</si>
  <si>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</si>
  <si>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</si>
  <si>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</si>
  <si>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</si>
  <si>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</si>
  <si>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</si>
  <si>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</si>
  <si>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</si>
  <si>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</si>
  <si>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</si>
  <si>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</si>
  <si>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</si>
  <si>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</si>
  <si>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</si>
  <si>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</si>
  <si>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</si>
  <si>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</si>
  <si>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</si>
  <si>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</si>
  <si>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</si>
  <si>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</si>
  <si>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</si>
  <si>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</si>
  <si>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</si>
  <si>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</si>
  <si>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</si>
  <si>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</si>
  <si>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</si>
  <si>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</si>
  <si>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</si>
  <si>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</si>
  <si>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</si>
  <si>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</si>
  <si>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</si>
  <si>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</si>
  <si>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</si>
  <si>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</si>
  <si>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</si>
  <si>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</si>
  <si>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</si>
  <si>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</si>
  <si>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</si>
  <si>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</si>
  <si>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</si>
  <si>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</si>
  <si>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</si>
  <si>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</si>
  <si>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</si>
  <si>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</si>
  <si>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</si>
  <si>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</si>
  <si>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</si>
  <si>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</si>
  <si>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</si>
  <si>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</si>
  <si>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</si>
  <si>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</si>
  <si>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</si>
  <si>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</si>
  <si>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</si>
  <si>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</si>
  <si>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</si>
  <si>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</si>
  <si>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</si>
  <si>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</si>
  <si>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</si>
  <si>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</si>
  <si>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</si>
  <si>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</si>
  <si>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</si>
  <si>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</si>
  <si>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</si>
  <si>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</si>
  <si>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</si>
  <si>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</si>
  <si>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</si>
  <si>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</si>
  <si>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</si>
  <si>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</si>
  <si>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</si>
  <si>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</si>
  <si>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</si>
  <si>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</si>
  <si>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</si>
  <si>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</si>
  <si>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</si>
  <si>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</si>
  <si>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</si>
  <si>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</si>
  <si>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</si>
  <si>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</si>
  <si>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</si>
  <si>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</si>
  <si>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</si>
  <si>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</si>
  <si>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</si>
  <si>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</si>
  <si>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</si>
  <si>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</si>
  <si>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</si>
  <si>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</si>
  <si>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</si>
  <si>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</si>
  <si>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</si>
  <si>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</si>
  <si>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</si>
  <si>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</si>
  <si>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</si>
  <si>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</si>
  <si>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</si>
  <si>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</si>
  <si>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</si>
  <si>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</si>
  <si>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</si>
  <si>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</si>
  <si>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</si>
  <si>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</si>
  <si>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</si>
  <si>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</si>
  <si>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</si>
  <si>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</si>
  <si>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</si>
  <si>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</si>
  <si>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</si>
  <si>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</si>
  <si>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</si>
  <si>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</si>
  <si>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</si>
  <si>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</si>
  <si>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</si>
  <si>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</si>
  <si>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</si>
  <si>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</si>
  <si>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</si>
  <si>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</si>
  <si>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</si>
  <si>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</si>
  <si>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</si>
  <si>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</si>
  <si>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</si>
  <si>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</si>
  <si>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</si>
  <si>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</si>
  <si>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</si>
  <si>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</si>
  <si>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</si>
  <si>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</si>
  <si>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</si>
  <si>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</si>
  <si>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</si>
  <si>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</si>
  <si>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</si>
  <si>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</si>
  <si>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</si>
  <si>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</si>
  <si>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</si>
  <si>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</si>
  <si>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</si>
  <si>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</si>
  <si>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</si>
  <si>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</si>
  <si>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</si>
  <si>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</si>
  <si>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</si>
  <si>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</si>
  <si>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</si>
  <si>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</si>
  <si>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</si>
  <si>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</si>
  <si>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</si>
  <si>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</si>
  <si>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</si>
  <si>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</si>
  <si>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</si>
  <si>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</si>
  <si>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</si>
  <si>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</si>
  <si>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</si>
  <si>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</si>
  <si>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</si>
  <si>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</si>
  <si>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</si>
  <si>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</si>
  <si>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</si>
  <si>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</si>
  <si>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</si>
  <si>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</si>
  <si>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</si>
  <si>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</si>
  <si>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</si>
  <si>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</si>
  <si>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</si>
  <si>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</si>
  <si>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</si>
  <si>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</si>
  <si>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</si>
  <si>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</si>
  <si>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</si>
  <si>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</si>
  <si>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</si>
  <si>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</si>
  <si>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</si>
  <si>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</si>
  <si>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</si>
  <si>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</si>
  <si>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</si>
  <si>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</si>
  <si>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</si>
  <si>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</si>
  <si>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</si>
  <si>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</si>
  <si>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</si>
  <si>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</si>
  <si>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</si>
  <si>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</si>
  <si>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</si>
  <si>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</si>
  <si>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</si>
  <si>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</si>
  <si>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</si>
  <si>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</si>
  <si>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</si>
  <si>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</si>
  <si>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</si>
  <si>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</si>
  <si>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</si>
  <si>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</si>
  <si>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</si>
  <si>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</si>
  <si>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</si>
  <si>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</si>
  <si>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</si>
  <si>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</si>
  <si>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</si>
  <si>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</si>
  <si>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</si>
  <si>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</si>
  <si>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</si>
  <si>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</si>
  <si>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</si>
  <si>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</si>
  <si>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</si>
  <si>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</si>
  <si>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</si>
  <si>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</si>
  <si>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</si>
  <si>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</si>
  <si>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</si>
  <si>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</si>
  <si>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</si>
  <si>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</si>
  <si>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</si>
  <si>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</si>
  <si>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</si>
  <si>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</si>
  <si>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</si>
  <si>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</si>
  <si>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</si>
  <si>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</si>
  <si>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</si>
  <si>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</si>
  <si>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</si>
  <si>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</si>
  <si>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</si>
  <si>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</si>
  <si>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</si>
  <si>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</si>
  <si>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</si>
  <si>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</si>
  <si>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</si>
  <si>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</si>
  <si>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</si>
  <si>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</si>
  <si>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</si>
  <si>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</si>
  <si>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</si>
  <si>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</si>
  <si>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</si>
  <si>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</si>
  <si>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</si>
  <si>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</si>
  <si>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</si>
  <si>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</si>
  <si>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</si>
  <si>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</si>
  <si>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</si>
  <si>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</si>
  <si>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</si>
  <si>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</si>
  <si>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</si>
  <si>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</si>
  <si>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</si>
  <si>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</si>
  <si>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</si>
  <si>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</si>
  <si>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</si>
  <si>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</si>
  <si>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</si>
  <si>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</si>
  <si>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</si>
  <si>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</si>
  <si>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</si>
  <si>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</si>
  <si>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</si>
  <si>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</si>
  <si>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</si>
  <si>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</si>
  <si>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</si>
  <si>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</si>
  <si>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</si>
  <si>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</si>
  <si>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</si>
  <si>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</si>
  <si>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</si>
  <si>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</si>
  <si>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</si>
  <si>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</si>
  <si>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</si>
  <si>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</si>
  <si>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</si>
  <si>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</si>
  <si>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</si>
  <si>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</si>
  <si>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</si>
  <si>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</si>
  <si>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</si>
  <si>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</si>
  <si>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</si>
  <si>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</si>
  <si>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</si>
  <si>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</si>
  <si>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</si>
  <si>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</si>
  <si>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</si>
  <si>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</si>
  <si>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</si>
  <si>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</si>
  <si>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</si>
  <si>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</si>
  <si>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</si>
  <si>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</si>
  <si>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</si>
  <si>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</si>
  <si>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</si>
  <si>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</si>
  <si>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</si>
  <si>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</si>
  <si>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</si>
  <si>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</si>
  <si>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</si>
  <si>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</si>
  <si>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</si>
  <si>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</si>
  <si>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</si>
  <si>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</si>
  <si>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</si>
  <si>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</si>
  <si>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</si>
  <si>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</si>
  <si>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</si>
  <si>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</si>
  <si>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</si>
  <si>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</si>
  <si>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</si>
  <si>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</si>
  <si>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</si>
  <si>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</si>
  <si>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</si>
  <si>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</si>
  <si>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</si>
  <si>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</si>
  <si>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</si>
  <si>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</si>
  <si>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</si>
  <si>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</si>
  <si>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</si>
  <si>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</si>
  <si>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</si>
  <si>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</si>
  <si>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</si>
  <si>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</si>
  <si>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</si>
  <si>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</si>
  <si>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</si>
  <si>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</si>
  <si>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</si>
  <si>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</si>
  <si>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</si>
  <si>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</si>
  <si>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</si>
  <si>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</si>
  <si>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</si>
  <si>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</si>
  <si>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</si>
  <si>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</si>
  <si>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</si>
  <si>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</si>
  <si>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</si>
  <si>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</si>
  <si>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</si>
  <si>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</si>
  <si>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</si>
  <si>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</si>
  <si>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</si>
  <si>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</si>
  <si>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</si>
  <si>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</si>
  <si>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</si>
  <si>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</si>
  <si>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</si>
  <si>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</si>
  <si>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</si>
  <si>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</si>
  <si>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</si>
  <si>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</si>
  <si>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</si>
  <si>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</si>
  <si>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</si>
  <si>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</si>
  <si>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</si>
  <si>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</si>
  <si>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</si>
  <si>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</si>
  <si>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</si>
  <si>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</si>
  <si>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</si>
  <si>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</si>
  <si>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</si>
  <si>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</si>
  <si>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</si>
  <si>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</si>
  <si>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</si>
  <si>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</si>
  <si>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</si>
  <si>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</si>
  <si>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</si>
  <si>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</si>
  <si>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</si>
  <si>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</si>
  <si>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</si>
  <si>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</si>
  <si>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</si>
  <si>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</si>
  <si>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</si>
  <si>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</si>
  <si>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</si>
  <si>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</si>
  <si>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</si>
  <si>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</si>
  <si>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</si>
  <si>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</si>
  <si>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</si>
  <si>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</si>
  <si>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</si>
  <si>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</si>
  <si>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</si>
  <si>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</si>
  <si>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</si>
  <si>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</si>
  <si>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</si>
  <si>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</si>
  <si>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</si>
  <si>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</si>
  <si>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</si>
  <si>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</si>
  <si>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</si>
  <si>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</si>
  <si>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</si>
  <si>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</si>
  <si>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</si>
  <si>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</si>
  <si>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</si>
  <si>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</si>
  <si>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</si>
  <si>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</si>
  <si>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</si>
  <si>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</si>
  <si>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</si>
  <si>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</si>
  <si>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</si>
  <si>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</si>
  <si>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</si>
  <si>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</si>
  <si>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</si>
  <si>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</si>
  <si>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</si>
  <si>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</si>
  <si>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</si>
  <si>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</si>
  <si>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</si>
  <si>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</si>
  <si>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</si>
  <si>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</si>
  <si>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</si>
  <si>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</si>
  <si>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</si>
  <si>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</si>
  <si>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</si>
  <si>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</si>
  <si>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</si>
  <si>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</si>
  <si>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</si>
  <si>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</si>
  <si>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</si>
  <si>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</si>
  <si>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</si>
  <si>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</si>
  <si>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</si>
  <si>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</si>
  <si>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</si>
  <si>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</si>
  <si>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</si>
  <si>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</si>
  <si>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</si>
  <si>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</si>
  <si>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</si>
  <si>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</si>
  <si>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</si>
  <si>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</si>
  <si>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</si>
  <si>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</si>
  <si>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</si>
  <si>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</si>
  <si>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</si>
  <si>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</si>
  <si>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</si>
  <si>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</si>
  <si>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</si>
  <si>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</si>
  <si>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</si>
  <si>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</si>
  <si>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</si>
  <si>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</si>
  <si>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</si>
  <si>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</si>
  <si>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</si>
  <si>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</si>
  <si>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</si>
  <si>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</si>
  <si>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</si>
  <si>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</si>
  <si>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</si>
  <si>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</si>
  <si>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</si>
  <si>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</si>
  <si>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</si>
  <si>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</si>
  <si>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</si>
  <si>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</si>
  <si>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</si>
  <si>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</si>
  <si>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</si>
  <si>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</si>
  <si>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</si>
  <si>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</si>
  <si>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</si>
  <si>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</si>
  <si>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</si>
  <si>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</si>
  <si>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</si>
  <si>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</si>
  <si>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</si>
  <si>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</si>
  <si>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</si>
  <si>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</si>
  <si>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</si>
  <si>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</si>
  <si>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</si>
  <si>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</si>
  <si>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</si>
  <si>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</si>
  <si>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</si>
  <si>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</si>
  <si>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</si>
  <si>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</si>
  <si>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</si>
  <si>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</si>
  <si>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</si>
  <si>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</si>
  <si>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</si>
  <si>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</si>
  <si>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</si>
  <si>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</si>
  <si>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</si>
  <si>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</si>
  <si>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</si>
  <si>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</si>
  <si>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</si>
  <si>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</si>
  <si>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</si>
  <si>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</si>
  <si>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</si>
  <si>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</si>
  <si>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</si>
  <si>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</si>
  <si>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</si>
  <si>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</si>
  <si>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</si>
  <si>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</si>
  <si>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</si>
  <si>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</si>
  <si>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</si>
  <si>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</si>
  <si>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</si>
  <si>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</si>
  <si>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</si>
  <si>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</si>
  <si>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</si>
  <si>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</si>
  <si>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</si>
  <si>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</si>
  <si>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</si>
  <si>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</si>
  <si>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</si>
  <si>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</si>
  <si>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</si>
  <si>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</si>
  <si>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</si>
  <si>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</si>
  <si>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</si>
  <si>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</si>
  <si>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</si>
  <si>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</si>
  <si>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</si>
  <si>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</si>
  <si>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</si>
  <si>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</si>
  <si>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</si>
  <si>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</si>
  <si>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</si>
  <si>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</si>
  <si>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</si>
  <si>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</si>
  <si>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</si>
  <si>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</si>
  <si>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</si>
  <si>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</si>
  <si>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</si>
  <si>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</si>
  <si>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</si>
  <si>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</si>
  <si>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</si>
  <si>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</si>
  <si>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</si>
  <si>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</si>
  <si>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</si>
  <si>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</si>
  <si>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</si>
  <si>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</si>
  <si>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</si>
  <si>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</si>
  <si>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</si>
  <si>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</si>
  <si>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</si>
  <si>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</si>
  <si>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</si>
  <si>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</si>
  <si>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</si>
  <si>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</si>
  <si>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</si>
  <si>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</si>
  <si>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</si>
  <si>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</si>
  <si>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</si>
  <si>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</si>
  <si>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</si>
  <si>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</si>
  <si>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</si>
  <si>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</si>
  <si>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</si>
  <si>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</si>
  <si>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</si>
  <si>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</si>
  <si>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</si>
  <si>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</si>
  <si>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</si>
  <si>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</si>
  <si>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</si>
  <si>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</si>
  <si>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</si>
  <si>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</si>
  <si>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</si>
  <si>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</si>
  <si>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</si>
  <si>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</si>
  <si>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</si>
  <si>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</si>
  <si>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</si>
  <si>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</si>
  <si>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</si>
  <si>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</si>
  <si>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</si>
  <si>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</si>
  <si>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</si>
  <si>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</si>
  <si>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</si>
  <si>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</si>
  <si>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</si>
  <si>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</si>
  <si>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</si>
  <si>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</si>
  <si>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</si>
  <si>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</si>
  <si>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</si>
  <si>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</si>
  <si>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</si>
  <si>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</si>
  <si>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</si>
  <si>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</si>
  <si>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</si>
  <si>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</si>
  <si>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</si>
  <si>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</si>
  <si>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</si>
  <si>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</si>
  <si>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</si>
  <si>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</si>
  <si>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</si>
  <si>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</si>
  <si>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</si>
  <si>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</si>
  <si>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</si>
  <si>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</si>
  <si>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</si>
  <si>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</si>
  <si>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</si>
  <si>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</si>
  <si>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</si>
  <si>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</si>
  <si>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</si>
  <si>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</si>
  <si>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</si>
  <si>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</si>
  <si>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</si>
  <si>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</si>
  <si>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</si>
  <si>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</si>
  <si>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</si>
  <si>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</si>
  <si>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</si>
  <si>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</si>
  <si>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</si>
  <si>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</si>
  <si>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</si>
  <si>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</si>
  <si>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</si>
  <si>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</si>
  <si>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</si>
  <si>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</si>
  <si>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</si>
  <si>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</si>
  <si>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</si>
  <si>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</si>
  <si>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</si>
  <si>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</si>
  <si>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</si>
  <si>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</si>
  <si>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</si>
  <si>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</si>
  <si>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</si>
  <si>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</si>
  <si>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</si>
  <si>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</si>
  <si>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</si>
  <si>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</si>
  <si>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</si>
  <si>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</si>
  <si>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</si>
  <si>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</si>
  <si>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</si>
  <si>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</si>
  <si>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</si>
  <si>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</si>
  <si>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</si>
  <si>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</si>
  <si>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</si>
  <si>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</si>
  <si>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</si>
  <si>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</si>
  <si>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</si>
  <si>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</si>
  <si>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</si>
  <si>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</si>
  <si>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</si>
  <si>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</si>
  <si>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</si>
  <si>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</si>
  <si>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</si>
  <si>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</si>
  <si>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</si>
  <si>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</si>
  <si>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</si>
  <si>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</si>
  <si>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</si>
  <si>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</si>
  <si>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</si>
  <si>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</si>
  <si>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</si>
  <si>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</si>
  <si>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</si>
  <si>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</si>
  <si>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</si>
  <si>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</si>
  <si>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</si>
  <si>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</si>
  <si>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</si>
  <si>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</si>
  <si>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</si>
  <si>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</si>
  <si>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</si>
  <si>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</si>
  <si>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</si>
  <si>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</si>
  <si>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</si>
  <si>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</si>
  <si>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</si>
  <si>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</si>
  <si>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</si>
  <si>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</si>
  <si>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</si>
  <si>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</si>
  <si>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</si>
  <si>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</si>
  <si>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</si>
  <si>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</si>
  <si>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</si>
  <si>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</si>
  <si>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</si>
  <si>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</si>
  <si>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</si>
  <si>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</si>
  <si>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</si>
  <si>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</si>
  <si>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</si>
  <si>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</si>
  <si>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</si>
  <si>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</si>
  <si>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</si>
  <si>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</si>
  <si>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</si>
  <si>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</si>
  <si>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</si>
  <si>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</si>
  <si>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</si>
  <si>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</si>
  <si>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</si>
  <si>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</si>
  <si>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</si>
  <si>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</si>
  <si>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</si>
  <si>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</si>
  <si>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</si>
  <si>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</si>
  <si>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</si>
  <si>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</si>
  <si>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</si>
  <si>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</si>
  <si>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</si>
  <si>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</si>
  <si>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</si>
  <si>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</si>
  <si>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</si>
  <si>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</si>
  <si>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</si>
  <si>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</si>
  <si>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</si>
  <si>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</si>
  <si>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</si>
  <si>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</si>
  <si>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</si>
  <si>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</si>
  <si>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</si>
  <si>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</si>
  <si>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</si>
  <si>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</si>
  <si>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</si>
  <si>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</si>
  <si>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</si>
  <si>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</si>
  <si>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</si>
  <si>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</si>
  <si>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</si>
  <si>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</si>
  <si>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</si>
  <si>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</si>
  <si>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</si>
  <si>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</si>
  <si>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</si>
  <si>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</si>
  <si>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</si>
  <si>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</si>
  <si>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</si>
  <si>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</si>
  <si>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</si>
  <si>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</si>
  <si>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</si>
  <si>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</si>
  <si>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</si>
  <si>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</si>
  <si>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</si>
  <si>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</si>
  <si>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</si>
  <si>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</si>
  <si>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</si>
  <si>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</si>
  <si>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</si>
  <si>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</si>
  <si>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</si>
  <si>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</si>
  <si>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</si>
  <si>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</si>
  <si>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</si>
  <si>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</si>
  <si>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</si>
  <si>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</si>
  <si>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</si>
  <si>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</si>
  <si>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</si>
  <si>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</si>
  <si>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</si>
  <si>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</si>
  <si>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</si>
  <si>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</si>
  <si>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</si>
  <si>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</si>
  <si>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</si>
  <si>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</si>
  <si>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</si>
  <si>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</si>
  <si>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</si>
  <si>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</si>
  <si>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</si>
  <si>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</si>
  <si>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</si>
  <si>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</si>
  <si>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</si>
  <si>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</si>
  <si>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</si>
  <si>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</si>
  <si>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</si>
  <si>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</si>
  <si>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</si>
  <si>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</si>
  <si>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</si>
  <si>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</si>
  <si>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</si>
  <si>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</si>
  <si>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</si>
  <si>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</si>
  <si>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</si>
  <si>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</si>
  <si>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</si>
  <si>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</si>
  <si>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</si>
  <si>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</si>
  <si>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</si>
  <si>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</si>
  <si>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</si>
  <si>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</si>
  <si>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</si>
  <si>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</si>
  <si>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</si>
  <si>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</si>
  <si>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</si>
  <si>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</si>
  <si>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</si>
  <si>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</si>
  <si>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</si>
  <si>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</si>
  <si>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</si>
  <si>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</si>
  <si>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</si>
  <si>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</si>
  <si>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</si>
  <si>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</si>
  <si>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</si>
  <si>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</si>
  <si>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</si>
  <si>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</si>
  <si>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</si>
  <si>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</si>
  <si>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</si>
  <si>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</si>
  <si>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</si>
  <si>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</si>
  <si>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</si>
  <si>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</si>
  <si>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</si>
  <si>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</si>
  <si>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</si>
  <si>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</si>
  <si>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</si>
  <si>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</si>
  <si>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</si>
  <si>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</si>
  <si>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</si>
  <si>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</si>
  <si>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</si>
  <si>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</si>
  <si>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</si>
  <si>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</si>
  <si>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</si>
  <si>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</si>
  <si>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</si>
  <si>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</si>
  <si>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</si>
  <si>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</si>
  <si>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</si>
  <si>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</si>
  <si>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</si>
  <si>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</si>
  <si>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</si>
  <si>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</si>
  <si>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</si>
  <si>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</si>
  <si>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</si>
  <si>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</si>
  <si>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</si>
  <si>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</si>
  <si>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</si>
  <si>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</si>
  <si>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</si>
  <si>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</si>
  <si>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</si>
  <si>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</si>
  <si>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</si>
  <si>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</si>
  <si>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</si>
  <si>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</si>
  <si>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</si>
  <si>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</si>
  <si>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</si>
  <si>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</si>
  <si>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</si>
  <si>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</si>
  <si>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</si>
  <si>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</si>
  <si>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</si>
  <si>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</si>
  <si>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</si>
  <si>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</si>
  <si>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</si>
  <si>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</si>
  <si>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</si>
  <si>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</si>
  <si>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</si>
  <si>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</si>
  <si>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</si>
  <si>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</si>
  <si>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</si>
  <si>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</si>
  <si>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</si>
  <si>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</si>
  <si>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</si>
  <si>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</si>
  <si>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</si>
  <si>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</si>
  <si>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</si>
  <si>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</si>
  <si>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</si>
  <si>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</si>
  <si>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</si>
  <si>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</si>
  <si>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</si>
  <si>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</si>
  <si>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</si>
  <si>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</si>
  <si>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</si>
  <si>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</si>
  <si>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</si>
  <si>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</si>
  <si>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</si>
  <si>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</si>
  <si>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</si>
  <si>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</si>
  <si>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</si>
  <si>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</si>
  <si>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</si>
  <si>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</si>
  <si>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</si>
  <si>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</si>
  <si>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</si>
  <si>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</si>
  <si>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</si>
  <si>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</si>
  <si>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</si>
  <si>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</si>
  <si>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</si>
  <si>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</si>
  <si>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</si>
  <si>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</si>
  <si>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</si>
  <si>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</si>
  <si>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</si>
  <si>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</si>
  <si>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</si>
  <si>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</si>
  <si>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</si>
  <si>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</si>
  <si>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</si>
  <si>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</si>
  <si>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</si>
  <si>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</si>
  <si>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</si>
  <si>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</si>
  <si>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</si>
  <si>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</si>
  <si>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</si>
  <si>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</si>
  <si>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</si>
  <si>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</si>
  <si>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</si>
  <si>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</si>
  <si>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</si>
  <si>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</si>
  <si>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</si>
  <si>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</si>
  <si>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</si>
  <si>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</si>
  <si>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</si>
  <si>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</si>
  <si>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</si>
  <si>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</si>
  <si>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</si>
  <si>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</si>
  <si>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</si>
  <si>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</si>
  <si>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</si>
  <si>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</si>
  <si>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</si>
  <si>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</si>
  <si>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</si>
  <si>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</si>
  <si>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</si>
  <si>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</si>
  <si>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</si>
  <si>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</si>
  <si>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</si>
  <si>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</si>
  <si>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</si>
  <si>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</si>
  <si>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</si>
  <si>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</si>
  <si>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</si>
  <si>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</si>
  <si>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</si>
  <si>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</si>
  <si>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</si>
  <si>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</si>
  <si>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</si>
  <si>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</si>
  <si>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</si>
  <si>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</si>
  <si>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</si>
  <si>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</si>
  <si>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</si>
  <si>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</si>
  <si>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</si>
  <si>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</si>
  <si>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</si>
  <si>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</si>
  <si>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</si>
  <si>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</si>
  <si>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</si>
  <si>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</si>
  <si>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</si>
  <si>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</si>
  <si>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</si>
  <si>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</si>
  <si>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</si>
  <si>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</si>
  <si>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</si>
  <si>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</si>
  <si>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</si>
  <si>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</si>
  <si>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</si>
  <si>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</si>
  <si>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</si>
  <si>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</si>
  <si>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</si>
  <si>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</si>
  <si>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</si>
  <si>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</si>
  <si>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</si>
  <si>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</si>
  <si>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</si>
  <si>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</si>
  <si>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</si>
  <si>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</si>
  <si>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</si>
  <si>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</si>
  <si>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</si>
  <si>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</si>
  <si>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</si>
  <si>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</si>
  <si>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</si>
  <si>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</si>
  <si>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</si>
  <si>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</si>
  <si>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</si>
  <si>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</si>
  <si>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</si>
  <si>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</si>
  <si>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</si>
  <si>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</si>
  <si>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</si>
  <si>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</si>
  <si>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</si>
  <si>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</si>
  <si>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</si>
  <si>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</si>
  <si>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</si>
  <si>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</si>
  <si>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</si>
  <si>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</si>
  <si>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</si>
  <si>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</si>
  <si>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</si>
  <si>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</si>
  <si>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</si>
  <si>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</si>
  <si>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</si>
  <si>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</si>
  <si>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</si>
  <si>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</si>
  <si>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</si>
  <si>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</si>
  <si>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</si>
  <si>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</si>
  <si>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</si>
  <si>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</si>
  <si>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</si>
  <si>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</si>
  <si>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</si>
  <si>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</si>
  <si>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</si>
  <si>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</si>
  <si>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</si>
  <si>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</si>
  <si>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</si>
  <si>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</si>
  <si>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</si>
  <si>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</si>
  <si>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</si>
  <si>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</si>
  <si>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</si>
  <si>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</si>
  <si>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</si>
  <si>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</si>
  <si>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</si>
  <si>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</si>
  <si>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</si>
  <si>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</si>
  <si>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</si>
  <si>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</si>
  <si>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</si>
  <si>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</si>
  <si>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</si>
  <si>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</si>
  <si>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</si>
  <si>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</si>
  <si>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</si>
  <si>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</si>
  <si>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</si>
  <si>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</si>
  <si>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</si>
  <si>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</si>
  <si>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</si>
  <si>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</si>
  <si>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</si>
  <si>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</si>
  <si>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</si>
  <si>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</si>
  <si>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</si>
  <si>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</si>
  <si>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</si>
  <si>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</si>
  <si>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</si>
  <si>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</si>
  <si>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</si>
  <si>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</si>
  <si>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</si>
  <si>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</si>
  <si>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</si>
  <si>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</si>
  <si>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</si>
  <si>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</si>
  <si>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</si>
  <si>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</si>
  <si>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</si>
  <si>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</si>
  <si>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</si>
  <si>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</si>
  <si>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</si>
  <si>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</si>
  <si>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</si>
  <si>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</si>
  <si>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</si>
  <si>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</si>
  <si>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</si>
  <si>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</si>
  <si>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</si>
  <si>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</si>
  <si>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</si>
  <si>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</si>
  <si>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</si>
  <si>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</si>
  <si>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</si>
  <si>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</si>
  <si>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</si>
  <si>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</si>
  <si>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</si>
  <si>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</si>
  <si>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</si>
  <si>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</si>
  <si>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</si>
  <si>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</si>
  <si>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</si>
  <si>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</si>
  <si>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</si>
  <si>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</si>
  <si>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</si>
  <si>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</si>
  <si>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</si>
  <si>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</si>
  <si>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</si>
  <si>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</si>
  <si>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</si>
  <si>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</si>
  <si>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</si>
  <si>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</si>
  <si>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</si>
  <si>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</si>
  <si>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</si>
  <si>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</si>
  <si>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</si>
  <si>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</si>
  <si>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</si>
  <si>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</si>
  <si>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</si>
  <si>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</si>
  <si>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</si>
  <si>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</si>
  <si>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</si>
  <si>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</si>
  <si>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</si>
  <si>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</si>
  <si>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</si>
  <si>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</si>
  <si>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</si>
  <si>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</si>
  <si>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</si>
  <si>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</si>
  <si>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</si>
  <si>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</si>
  <si>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</si>
  <si>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</si>
  <si>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</si>
  <si>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</si>
  <si>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</si>
  <si>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</si>
  <si>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</si>
  <si>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</si>
  <si>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</si>
  <si>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</si>
  <si>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</si>
  <si>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</si>
  <si>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</si>
  <si>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</si>
  <si>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</si>
  <si>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</si>
  <si>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</si>
  <si>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</si>
  <si>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</si>
  <si>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</si>
  <si>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</si>
  <si>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</si>
  <si>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</si>
  <si>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</si>
  <si>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</si>
  <si>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</si>
  <si>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</si>
  <si>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</si>
  <si>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</si>
  <si>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</si>
  <si>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</si>
  <si>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</si>
  <si>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</si>
  <si>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</si>
  <si>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</si>
  <si>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</si>
  <si>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</si>
  <si>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</si>
  <si>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</si>
  <si>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</si>
  <si>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</si>
  <si>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</si>
  <si>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</si>
  <si>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</si>
  <si>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</si>
  <si>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</si>
  <si>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</si>
  <si>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</si>
  <si>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</si>
  <si>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</si>
  <si>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</si>
  <si>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</si>
  <si>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</si>
  <si>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</si>
  <si>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</si>
  <si>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</si>
  <si>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</si>
  <si>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</si>
  <si>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</si>
  <si>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</si>
  <si>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</si>
  <si>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</si>
  <si>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</si>
  <si>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</si>
  <si>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</si>
  <si>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</si>
  <si>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</si>
  <si>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</si>
  <si>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</si>
  <si>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</si>
  <si>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</si>
  <si>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</si>
  <si>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</si>
  <si>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</si>
  <si>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</si>
  <si>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</si>
  <si>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</si>
  <si>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</si>
  <si>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</si>
  <si>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</si>
  <si>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</si>
  <si>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</si>
  <si>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</si>
  <si>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</si>
  <si>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</si>
  <si>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</si>
  <si>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</si>
  <si>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</si>
  <si>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</si>
  <si>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</si>
  <si>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</si>
  <si>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</si>
  <si>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</si>
  <si>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</si>
  <si>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</si>
  <si>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</si>
  <si>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</si>
  <si>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</si>
  <si>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</si>
  <si>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</si>
  <si>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</si>
  <si>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</si>
  <si>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</si>
  <si>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</si>
  <si>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</si>
  <si>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</si>
  <si>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</si>
  <si>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</si>
  <si>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</si>
  <si>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</si>
  <si>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</si>
  <si>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</si>
  <si>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</si>
  <si>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</si>
  <si>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</si>
  <si>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</si>
  <si>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</si>
  <si>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</si>
  <si>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</si>
  <si>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</si>
  <si>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</si>
  <si>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</si>
  <si>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</si>
  <si>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</si>
  <si>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</si>
  <si>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</si>
  <si>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</si>
  <si>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</si>
  <si>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</si>
  <si>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</si>
  <si>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</si>
  <si>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</si>
  <si>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</si>
  <si>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</si>
  <si>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</si>
  <si>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</si>
  <si>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</si>
  <si>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</si>
  <si>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</si>
  <si>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</si>
  <si>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</si>
  <si>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</si>
  <si>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</si>
  <si>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</si>
  <si>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</si>
  <si>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</si>
  <si>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</si>
  <si>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</si>
  <si>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</si>
  <si>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</si>
  <si>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</si>
  <si>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</si>
  <si>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</si>
  <si>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</si>
  <si>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</si>
  <si>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</si>
  <si>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</si>
  <si>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</si>
  <si>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</si>
  <si>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</si>
  <si>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</si>
  <si>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</si>
  <si>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</si>
  <si>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</si>
  <si>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</si>
  <si>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</si>
  <si>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</si>
  <si>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</si>
  <si>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</si>
  <si>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</si>
  <si>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</si>
  <si>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</si>
  <si>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</si>
  <si>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</si>
  <si>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</si>
  <si>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</si>
  <si>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</si>
  <si>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</si>
  <si>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</si>
  <si>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</si>
  <si>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</si>
  <si>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</si>
  <si>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</si>
  <si>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</si>
  <si>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</si>
  <si>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</si>
  <si>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</si>
  <si>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</si>
  <si>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</si>
  <si>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</si>
  <si>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</si>
  <si>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</si>
  <si>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</si>
  <si>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</si>
  <si>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</si>
  <si>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</si>
  <si>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</si>
  <si>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</si>
  <si>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</si>
  <si>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</si>
  <si>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</si>
  <si>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</si>
  <si>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</si>
  <si>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</si>
  <si>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</si>
  <si>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</si>
  <si>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</si>
  <si>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</si>
  <si>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</si>
  <si>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</si>
  <si>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</si>
  <si>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</si>
  <si>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</si>
  <si>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</si>
  <si>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</si>
  <si>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</si>
  <si>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</si>
  <si>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</si>
  <si>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</si>
  <si>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</si>
  <si>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</si>
  <si>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</si>
  <si>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</si>
  <si>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</si>
  <si>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</si>
  <si>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</si>
  <si>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</si>
  <si>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</si>
  <si>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</si>
  <si>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</si>
  <si>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</si>
  <si>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</si>
  <si>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</si>
  <si>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</si>
  <si>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</si>
  <si>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</si>
  <si>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</si>
  <si>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</si>
  <si>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</si>
  <si>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</si>
  <si>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</si>
  <si>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</si>
  <si>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</si>
  <si>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</si>
  <si>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</si>
  <si>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</si>
  <si>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</si>
  <si>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</si>
  <si>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</si>
  <si>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</si>
  <si>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</si>
  <si>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</si>
  <si>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</si>
  <si>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</si>
  <si>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</si>
  <si>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</si>
  <si>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</si>
  <si>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</si>
  <si>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</si>
  <si>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</si>
  <si>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</si>
  <si>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</si>
  <si>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</si>
  <si>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</si>
  <si>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</si>
  <si>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</si>
  <si>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</si>
  <si>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</si>
  <si>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</si>
  <si>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</si>
  <si>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</si>
  <si>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</si>
  <si>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</si>
  <si>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</si>
  <si>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</si>
  <si>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</si>
  <si>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</si>
  <si>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</si>
  <si>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</si>
  <si>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</si>
  <si>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</si>
  <si>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</si>
  <si>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</si>
  <si>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</si>
  <si>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</si>
  <si>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</si>
  <si>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</si>
  <si>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</si>
  <si>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</si>
  <si>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</si>
  <si>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</si>
  <si>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</si>
  <si>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</si>
  <si>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</si>
  <si>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</si>
  <si>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</si>
  <si>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</si>
  <si>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</si>
  <si>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</si>
  <si>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</si>
  <si>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</si>
  <si>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</si>
  <si>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</si>
  <si>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</si>
  <si>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</si>
  <si>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</si>
  <si>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</si>
  <si>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</si>
  <si>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</si>
  <si>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</si>
  <si>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</si>
  <si>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</si>
  <si>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</si>
  <si>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</si>
  <si>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</si>
  <si>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</si>
  <si>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</si>
  <si>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</si>
  <si>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</si>
  <si>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</si>
  <si>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</si>
  <si>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</si>
  <si>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</si>
  <si>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</si>
  <si>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</si>
  <si>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</si>
  <si>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</si>
  <si>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</si>
  <si>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</si>
  <si>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</si>
  <si>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</si>
  <si>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</si>
  <si>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</si>
  <si>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</si>
  <si>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</si>
  <si>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</si>
  <si>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</si>
  <si>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</si>
  <si>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</si>
  <si>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</si>
  <si>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</si>
  <si>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</si>
  <si>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</si>
  <si>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</si>
  <si>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</si>
  <si>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</si>
  <si>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</si>
  <si>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</si>
  <si>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</si>
  <si>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</si>
  <si>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</si>
  <si>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</si>
  <si>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</si>
  <si>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</si>
  <si>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</si>
  <si>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</si>
  <si>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</si>
  <si>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</si>
  <si>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</si>
  <si>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</si>
  <si>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</si>
  <si>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</si>
  <si>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</si>
  <si>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</si>
  <si>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</si>
  <si>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</si>
  <si>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</si>
  <si>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</si>
  <si>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</si>
  <si>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</si>
  <si>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</si>
  <si>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</si>
  <si>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</si>
  <si>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</si>
  <si>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</si>
  <si>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</si>
  <si>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</si>
  <si>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</si>
  <si>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</si>
  <si>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</si>
  <si>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</si>
  <si>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</si>
  <si>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</si>
  <si>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</si>
  <si>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</si>
  <si>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</si>
  <si>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</si>
  <si>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</si>
  <si>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</si>
  <si>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</si>
  <si>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</si>
  <si>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</si>
  <si>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</si>
  <si>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</si>
  <si>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</si>
  <si>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</si>
  <si>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</si>
  <si>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</si>
  <si>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</si>
  <si>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</si>
  <si>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</si>
  <si>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</si>
  <si>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</si>
  <si>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</si>
  <si>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</si>
  <si>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</si>
  <si>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</si>
  <si>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</si>
  <si>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</si>
  <si>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</si>
  <si>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</si>
  <si>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</si>
  <si>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</si>
  <si>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</si>
  <si>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</si>
  <si>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</si>
  <si>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</si>
  <si>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</si>
  <si>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</si>
  <si>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</si>
  <si>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</si>
  <si>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</si>
  <si>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</si>
  <si>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</si>
  <si>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</si>
  <si>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</si>
  <si>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</si>
  <si>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</si>
  <si>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</si>
  <si>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</si>
  <si>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</si>
  <si>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</si>
  <si>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</si>
  <si>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</si>
  <si>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</si>
  <si>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</si>
  <si>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</si>
  <si>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</si>
  <si>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</si>
  <si>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</si>
  <si>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</si>
  <si>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</si>
  <si>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</si>
  <si>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</si>
  <si>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</si>
  <si>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</si>
  <si>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</si>
  <si>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</si>
  <si>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</si>
  <si>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</si>
  <si>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</si>
  <si>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</si>
  <si>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</si>
  <si>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</si>
  <si>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</si>
  <si>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</si>
  <si>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</si>
  <si>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</si>
  <si>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</si>
  <si>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</si>
  <si>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</si>
  <si>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</si>
  <si>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</si>
  <si>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</si>
  <si>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</si>
  <si>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</si>
  <si>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</si>
  <si>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</si>
  <si>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</si>
  <si>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</si>
  <si>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</si>
  <si>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</si>
  <si>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</si>
  <si>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</si>
  <si>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</si>
  <si>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</si>
  <si>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</si>
  <si>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</si>
  <si>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</si>
  <si>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</si>
  <si>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</si>
  <si>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</si>
  <si>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</si>
  <si>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</si>
  <si>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</si>
  <si>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</si>
  <si>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</si>
  <si>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</si>
  <si>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</si>
  <si>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</si>
  <si>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</si>
  <si>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</si>
  <si>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</si>
  <si>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</si>
  <si>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</si>
  <si>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</si>
  <si>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</si>
  <si>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</si>
  <si>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</si>
  <si>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</si>
  <si>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</si>
  <si>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</si>
  <si>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</si>
  <si>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</si>
  <si>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</si>
  <si>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</si>
  <si>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</si>
  <si>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</si>
  <si>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</si>
  <si>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</si>
  <si>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</si>
  <si>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</si>
  <si>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</si>
  <si>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</si>
  <si>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</si>
  <si>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</si>
  <si>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</si>
  <si>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</si>
  <si>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</si>
  <si>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</si>
  <si>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</si>
  <si>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</si>
  <si>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</si>
  <si>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</si>
  <si>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</si>
  <si>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</si>
  <si>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</si>
  <si>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</si>
  <si>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</si>
  <si>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</si>
  <si>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</si>
  <si>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</si>
  <si>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</si>
  <si>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</si>
  <si>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</si>
  <si>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</si>
  <si>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</si>
  <si>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</si>
  <si>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</si>
  <si>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</si>
  <si>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</si>
  <si>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</si>
  <si>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</si>
  <si>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</si>
  <si>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</si>
  <si>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</si>
  <si>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</si>
  <si>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</si>
  <si>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</si>
  <si>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</si>
  <si>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</si>
  <si>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</si>
  <si>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</si>
  <si>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</si>
  <si>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</si>
  <si>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</si>
  <si>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</si>
  <si>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</si>
  <si>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</si>
  <si>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</si>
  <si>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</si>
  <si>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</si>
  <si>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</si>
  <si>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</si>
  <si>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</si>
  <si>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</si>
  <si>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</si>
  <si>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</si>
  <si>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</si>
  <si>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</si>
  <si>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</si>
  <si>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</si>
  <si>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</si>
  <si>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</si>
  <si>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</si>
  <si>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</si>
  <si>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</si>
  <si>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</si>
  <si>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</si>
  <si>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</si>
  <si>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</si>
  <si>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</si>
  <si>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</si>
  <si>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</si>
  <si>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</si>
  <si>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</si>
  <si>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</si>
  <si>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</si>
  <si>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</si>
  <si>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</si>
  <si>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</si>
  <si>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</si>
  <si>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</si>
  <si>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</si>
  <si>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</si>
  <si>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</si>
  <si>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</si>
  <si>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</si>
  <si>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</si>
  <si>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</si>
  <si>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</si>
  <si>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</si>
  <si>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</si>
  <si>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</si>
  <si>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</si>
  <si>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</si>
  <si>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</si>
  <si>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</si>
  <si>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</si>
  <si>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</si>
  <si>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</si>
  <si>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</si>
  <si>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</si>
  <si>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</si>
  <si>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</si>
  <si>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</si>
  <si>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</si>
  <si>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</si>
  <si>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</si>
  <si>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</si>
  <si>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</si>
  <si>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</si>
  <si>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</si>
  <si>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</si>
  <si>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</si>
  <si>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</si>
  <si>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</si>
  <si>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</si>
  <si>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</si>
  <si>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</si>
  <si>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</si>
  <si>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</si>
  <si>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</si>
  <si>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</si>
  <si>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</si>
  <si>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</si>
  <si>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</si>
  <si>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</si>
  <si>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</si>
  <si>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</si>
  <si>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</si>
  <si>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</si>
  <si>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</si>
  <si>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</si>
  <si>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</si>
  <si>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</si>
  <si>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</si>
  <si>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</si>
  <si>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</si>
  <si>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</si>
  <si>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</si>
  <si>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</si>
  <si>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</si>
  <si>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</si>
  <si>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</si>
  <si>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</si>
  <si>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</si>
  <si>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</si>
  <si>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</si>
  <si>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</si>
  <si>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</si>
  <si>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</si>
  <si>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</si>
  <si>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</si>
  <si>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</si>
  <si>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</si>
  <si>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</si>
  <si>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</si>
  <si>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</si>
  <si>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</si>
  <si>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</si>
  <si>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</si>
  <si>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</si>
  <si>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</si>
  <si>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</si>
  <si>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</si>
  <si>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</si>
  <si>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</si>
  <si>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</si>
  <si>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</si>
  <si>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</si>
  <si>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</si>
  <si>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</si>
  <si>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</si>
  <si>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</si>
  <si>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</si>
  <si>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</si>
  <si>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</si>
  <si>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</si>
  <si>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</si>
  <si>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</si>
  <si>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</si>
  <si>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</si>
  <si>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</si>
  <si>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</si>
  <si>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</si>
  <si>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</si>
  <si>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</si>
  <si>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</si>
  <si>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</si>
  <si>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</si>
  <si>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</si>
  <si>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</si>
  <si>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</si>
  <si>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</si>
  <si>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</si>
  <si>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</si>
  <si>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</si>
  <si>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</si>
  <si>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</si>
  <si>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</si>
  <si>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</si>
  <si>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</si>
  <si>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</si>
  <si>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</si>
  <si>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</si>
  <si>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</si>
  <si>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</si>
  <si>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</si>
  <si>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</si>
  <si>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</si>
  <si>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</si>
  <si>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</si>
  <si>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</si>
  <si>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</si>
  <si>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</si>
  <si>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</si>
  <si>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</si>
  <si>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</si>
  <si>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</si>
  <si>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</si>
  <si>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</si>
  <si>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</si>
  <si>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</si>
  <si>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</si>
  <si>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</si>
  <si>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</si>
  <si>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</si>
  <si>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</si>
  <si>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</si>
  <si>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</si>
  <si>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</si>
  <si>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</si>
  <si>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</si>
  <si>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</si>
  <si>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</si>
  <si>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</si>
  <si>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</si>
  <si>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</si>
  <si>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</si>
  <si>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</si>
  <si>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</si>
  <si>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</si>
  <si>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</si>
  <si>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</si>
  <si>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</si>
  <si>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</si>
  <si>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</si>
  <si>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</si>
  <si>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</si>
  <si>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</si>
  <si>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</si>
  <si>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</si>
  <si>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</si>
  <si>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</si>
  <si>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</si>
  <si>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</si>
  <si>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</si>
  <si>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</si>
  <si>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</si>
  <si>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</si>
  <si>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</si>
  <si>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</si>
  <si>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</si>
  <si>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</si>
  <si>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</si>
  <si>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</si>
  <si>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</si>
  <si>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</si>
  <si>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</si>
  <si>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</si>
  <si>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</si>
  <si>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</si>
  <si>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</si>
  <si>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</si>
  <si>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</si>
  <si>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</si>
  <si>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</si>
  <si>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</si>
  <si>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</si>
  <si>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</si>
  <si>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</si>
  <si>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</si>
  <si>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</si>
  <si>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</si>
  <si>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</si>
  <si>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</si>
  <si>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</si>
  <si>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</si>
  <si>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</si>
  <si>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</si>
  <si>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</si>
  <si>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</si>
  <si>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</si>
  <si>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</si>
  <si>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</si>
  <si>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</si>
  <si>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</si>
  <si>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</si>
  <si>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</si>
  <si>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</si>
  <si>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</si>
  <si>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</si>
  <si>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</si>
  <si>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</si>
  <si>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</si>
  <si>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</si>
  <si>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</si>
  <si>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</si>
  <si>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</si>
  <si>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</si>
  <si>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</si>
  <si>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</si>
  <si>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</si>
  <si>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</si>
  <si>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</si>
  <si>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</si>
  <si>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</si>
  <si>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</si>
  <si>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</si>
  <si>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</si>
  <si>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</si>
  <si>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</si>
  <si>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</si>
  <si>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</si>
  <si>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</si>
  <si>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</si>
  <si>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</si>
  <si>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</si>
  <si>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</si>
  <si>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</si>
  <si>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</si>
  <si>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</si>
  <si>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</si>
  <si>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</si>
  <si>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</si>
  <si>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</si>
  <si>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</si>
  <si>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</si>
  <si>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</si>
  <si>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</si>
  <si>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</si>
  <si>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</si>
  <si>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</si>
  <si>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</si>
  <si>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</si>
  <si>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</si>
  <si>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</si>
  <si>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</si>
  <si>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</si>
  <si>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</si>
  <si>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</si>
  <si>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</si>
  <si>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</si>
  <si>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</si>
  <si>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</si>
  <si>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</si>
  <si>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</si>
  <si>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</si>
  <si>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</si>
  <si>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</si>
  <si>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</si>
  <si>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</si>
  <si>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</si>
  <si>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</si>
  <si>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</si>
  <si>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</si>
  <si>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</si>
  <si>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</si>
  <si>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</si>
  <si>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</si>
  <si>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</si>
  <si>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</si>
  <si>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</si>
  <si>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</si>
  <si>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</si>
  <si>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</si>
  <si>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</si>
  <si>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</si>
  <si>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</si>
  <si>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</si>
  <si>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</si>
  <si>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</si>
  <si>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</si>
  <si>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</si>
  <si>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</si>
  <si>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</si>
  <si>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</si>
  <si>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</si>
  <si>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</si>
  <si>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</si>
  <si>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</si>
  <si>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</si>
  <si>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</si>
  <si>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</si>
  <si>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</si>
  <si>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</si>
  <si>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</si>
  <si>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</si>
  <si>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</si>
  <si>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</si>
  <si>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</si>
  <si>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</si>
  <si>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</si>
  <si>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</si>
  <si>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</si>
  <si>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</si>
  <si>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</si>
  <si>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</si>
  <si>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</si>
  <si>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</si>
  <si>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</si>
  <si>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</si>
  <si>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</si>
  <si>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</si>
  <si>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</si>
  <si>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</si>
  <si>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</si>
  <si>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</si>
  <si>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</si>
  <si>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</si>
  <si>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</si>
  <si>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</si>
  <si>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</si>
  <si>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</si>
  <si>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</si>
  <si>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</si>
  <si>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</si>
  <si>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</si>
  <si>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</si>
  <si>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</si>
  <si>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</si>
  <si>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</si>
  <si>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</si>
  <si>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</si>
  <si>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</si>
  <si>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</si>
  <si>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</si>
  <si>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</si>
  <si>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</si>
  <si>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</si>
  <si>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</si>
  <si>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</si>
  <si>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</si>
  <si>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</si>
  <si>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</si>
  <si>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</si>
  <si>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</si>
  <si>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</si>
  <si>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</si>
  <si>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</si>
  <si>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</si>
  <si>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</si>
  <si>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</si>
  <si>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</si>
  <si>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</si>
  <si>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</si>
  <si>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</si>
  <si>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</si>
  <si>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</si>
  <si>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</si>
  <si>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</si>
  <si>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</si>
  <si>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</si>
  <si>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</si>
  <si>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</si>
  <si>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</si>
  <si>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</si>
  <si>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</si>
  <si>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</si>
  <si>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</si>
  <si>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</si>
  <si>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</si>
  <si>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</si>
  <si>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</si>
  <si>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</si>
  <si>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</si>
  <si>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</si>
  <si>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</si>
  <si>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</si>
  <si>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</si>
  <si>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</si>
  <si>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</si>
  <si>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</si>
  <si>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</si>
  <si>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</si>
  <si>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</si>
  <si>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</si>
  <si>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</si>
  <si>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</si>
  <si>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</si>
  <si>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</si>
  <si>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</si>
  <si>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</si>
  <si>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</si>
  <si>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</si>
  <si>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</si>
  <si>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</si>
  <si>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</si>
  <si>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</si>
  <si>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</si>
  <si>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</si>
  <si>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</si>
  <si>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</si>
  <si>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</si>
  <si>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</si>
  <si>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</si>
  <si>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</si>
  <si>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</si>
  <si>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</si>
  <si>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</si>
  <si>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</si>
  <si>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</si>
  <si>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</si>
  <si>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</si>
  <si>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</si>
  <si>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</si>
  <si>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</si>
  <si>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</si>
  <si>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</si>
  <si>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</si>
  <si>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</si>
  <si>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</si>
  <si>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</si>
  <si>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</si>
  <si>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</si>
  <si>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</si>
  <si>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</si>
  <si>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</si>
  <si>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</si>
  <si>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</si>
  <si>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</si>
  <si>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</si>
  <si>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</si>
  <si>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</si>
  <si>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</si>
  <si>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</si>
  <si>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</si>
  <si>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</si>
  <si>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</si>
  <si>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</si>
  <si>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</si>
  <si>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</si>
  <si>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</si>
  <si>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</si>
  <si>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</si>
  <si>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</si>
  <si>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</si>
  <si>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</si>
  <si>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</si>
  <si>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</si>
  <si>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</si>
  <si>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</si>
  <si>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</si>
  <si>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</si>
  <si>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</si>
  <si>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</si>
  <si>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</si>
  <si>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</si>
  <si>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</si>
  <si>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</si>
  <si>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</si>
  <si>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</si>
  <si>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</si>
  <si>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</si>
  <si>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</si>
  <si>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</si>
  <si>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</si>
  <si>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</si>
  <si>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</si>
  <si>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</si>
  <si>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</si>
  <si>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</si>
  <si>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</si>
  <si>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</si>
  <si>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</si>
  <si>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</si>
  <si>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</si>
  <si>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</si>
  <si>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</si>
  <si>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</si>
  <si>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</si>
  <si>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</si>
  <si>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</si>
  <si>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</si>
  <si>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</si>
  <si>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</si>
  <si>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</si>
  <si>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</si>
  <si>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</si>
  <si>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</si>
  <si>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</si>
  <si>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</si>
  <si>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</si>
  <si>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</si>
  <si>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</si>
  <si>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</si>
  <si>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</si>
  <si>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</si>
  <si>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</si>
  <si>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</si>
  <si>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</si>
  <si>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</si>
  <si>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</si>
  <si>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</si>
  <si>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</si>
  <si>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</si>
  <si>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</si>
  <si>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</si>
  <si>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</si>
  <si>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</si>
  <si>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</si>
  <si>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</si>
  <si>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</si>
  <si>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</si>
  <si>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</si>
  <si>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</si>
  <si>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</si>
  <si>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</si>
  <si>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</si>
  <si>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</si>
  <si>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</si>
  <si>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</si>
  <si>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</si>
  <si>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</si>
  <si>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</si>
  <si>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</si>
  <si>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</si>
  <si>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</si>
  <si>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</si>
  <si>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</si>
  <si>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</si>
  <si>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</si>
  <si>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</si>
  <si>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</si>
  <si>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</si>
  <si>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</si>
  <si>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</si>
  <si>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</si>
  <si>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</si>
  <si>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</si>
  <si>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</si>
  <si>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</si>
  <si>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</si>
  <si>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</si>
  <si>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</si>
  <si>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</si>
  <si>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</si>
  <si>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</si>
  <si>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</si>
  <si>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</si>
  <si>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</si>
  <si>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</si>
  <si>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</si>
  <si>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</si>
  <si>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</si>
  <si>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</si>
  <si>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</si>
  <si>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</si>
  <si>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</si>
  <si>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</si>
  <si>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</si>
  <si>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</si>
  <si>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</si>
  <si>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</si>
  <si>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</si>
  <si>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</si>
  <si>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</si>
  <si>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</si>
  <si>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</si>
  <si>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</si>
  <si>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</si>
  <si>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</si>
  <si>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</si>
  <si>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</si>
  <si>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</si>
  <si>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</si>
  <si>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</si>
  <si>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</si>
  <si>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</si>
  <si>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</si>
  <si>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</si>
  <si>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</si>
  <si>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</si>
  <si>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</si>
  <si>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</si>
  <si>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</si>
  <si>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</si>
  <si>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</si>
  <si>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</si>
  <si>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</si>
  <si>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</si>
  <si>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</si>
  <si>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</si>
  <si>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</si>
  <si>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</si>
  <si>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</si>
  <si>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</si>
  <si>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</si>
  <si>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</si>
  <si>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</si>
  <si>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</si>
  <si>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</si>
  <si>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</si>
  <si>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</si>
  <si>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</si>
  <si>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</si>
  <si>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</si>
  <si>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</si>
  <si>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</si>
  <si>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</si>
  <si>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</si>
  <si>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</si>
  <si>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</si>
  <si>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</si>
  <si>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</si>
  <si>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</si>
  <si>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</si>
  <si>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</si>
  <si>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</si>
  <si>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</si>
  <si>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</si>
  <si>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</si>
  <si>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</si>
  <si>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</si>
  <si>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</si>
  <si>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</si>
  <si>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</si>
  <si>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</si>
  <si>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</si>
  <si>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</si>
  <si>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</si>
  <si>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</si>
  <si>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</si>
  <si>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</si>
  <si>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</si>
  <si>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</si>
  <si>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</si>
  <si>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</si>
  <si>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</si>
  <si>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</si>
  <si>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</si>
  <si>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</si>
  <si>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</si>
  <si>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</si>
  <si>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</si>
  <si>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</si>
  <si>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</si>
  <si>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</si>
  <si>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</si>
  <si>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</si>
  <si>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</si>
  <si>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</si>
  <si>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</si>
  <si>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</si>
  <si>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</si>
  <si>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</si>
  <si>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</si>
  <si>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</si>
  <si>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</si>
  <si>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</si>
  <si>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</si>
  <si>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</si>
  <si>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</si>
  <si>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</si>
  <si>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</si>
  <si>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</si>
  <si>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</si>
  <si>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</si>
  <si>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</si>
  <si>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</si>
  <si>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</si>
  <si>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</si>
  <si>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</si>
  <si>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</si>
  <si>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</si>
  <si>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</si>
  <si>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</si>
  <si>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</si>
  <si>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</si>
  <si>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</si>
  <si>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</si>
  <si>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</si>
  <si>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</si>
  <si>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</si>
  <si>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</si>
  <si>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</si>
  <si>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</si>
  <si>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</si>
  <si>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</si>
  <si>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</si>
  <si>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</si>
  <si>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</si>
  <si>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</si>
  <si>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</si>
  <si>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</si>
  <si>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</si>
  <si>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</si>
  <si>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</si>
  <si>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</si>
  <si>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</si>
  <si>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</si>
  <si>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</si>
  <si>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</si>
  <si>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</si>
  <si>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</si>
  <si>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</si>
  <si>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</si>
  <si>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</si>
  <si>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</si>
  <si>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</si>
  <si>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</si>
  <si>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</si>
  <si>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</si>
  <si>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</si>
  <si>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</si>
  <si>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</si>
  <si>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</si>
  <si>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</si>
  <si>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</si>
  <si>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</si>
  <si>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</si>
  <si>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</si>
  <si>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</si>
  <si>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</si>
  <si>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</si>
  <si>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</si>
  <si>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</si>
  <si>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</si>
  <si>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</si>
  <si>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</si>
  <si>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</si>
  <si>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</si>
  <si>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</si>
  <si>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</si>
  <si>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</si>
  <si>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</si>
  <si>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</si>
  <si>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</si>
  <si>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</si>
  <si>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</si>
  <si>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</si>
  <si>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</si>
  <si>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</si>
  <si>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</si>
  <si>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</si>
  <si>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</si>
  <si>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</si>
  <si>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</si>
  <si>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</si>
  <si>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</si>
  <si>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</si>
  <si>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</si>
  <si>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</si>
  <si>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</si>
  <si>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</si>
  <si>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</si>
  <si>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</si>
  <si>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</si>
  <si>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</si>
  <si>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</si>
  <si>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</si>
  <si>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</si>
  <si>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</si>
  <si>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</si>
  <si>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</si>
  <si>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</si>
  <si>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</si>
  <si>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</si>
  <si>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</si>
  <si>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</si>
  <si>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</si>
  <si>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</si>
  <si>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</si>
  <si>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</si>
  <si>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</si>
  <si>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</si>
  <si>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</si>
  <si>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</si>
  <si>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</si>
  <si>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</si>
  <si>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</si>
  <si>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</si>
  <si>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</si>
  <si>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</si>
  <si>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</si>
  <si>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</si>
  <si>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</si>
  <si>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</si>
  <si>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</si>
  <si>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</si>
  <si>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</si>
  <si>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</si>
  <si>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</si>
  <si>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</si>
  <si>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</si>
  <si>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</si>
  <si>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</si>
  <si>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</si>
  <si>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</si>
  <si>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</si>
  <si>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</si>
  <si>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</si>
  <si>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</si>
  <si>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</si>
  <si>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</si>
  <si>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</si>
  <si>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</si>
  <si>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</si>
  <si>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</si>
  <si>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</si>
  <si>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</si>
  <si>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</si>
  <si>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</si>
  <si>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</si>
  <si>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</si>
  <si>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</si>
  <si>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</si>
  <si>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</si>
  <si>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</si>
  <si>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</si>
  <si>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</si>
  <si>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</si>
  <si>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</si>
  <si>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</si>
  <si>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</si>
  <si>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</si>
  <si>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</si>
  <si>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</si>
  <si>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</si>
  <si>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</si>
  <si>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</si>
  <si>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</si>
  <si>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</si>
  <si>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</si>
  <si>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</si>
  <si>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</si>
  <si>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</si>
  <si>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</si>
  <si>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</si>
  <si>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</si>
  <si>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</si>
  <si>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</si>
  <si>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</si>
  <si>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</si>
  <si>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</si>
  <si>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</si>
  <si>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</si>
  <si>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</si>
  <si>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</si>
  <si>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</si>
  <si>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</si>
  <si>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</si>
  <si>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</si>
  <si>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</si>
  <si>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</si>
  <si>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</si>
  <si>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</si>
  <si>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</si>
  <si>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</si>
  <si>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</si>
  <si>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</si>
  <si>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</si>
  <si>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</si>
  <si>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</si>
  <si>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</si>
  <si>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</si>
  <si>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</si>
  <si>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</si>
  <si>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</si>
  <si>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</si>
  <si>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</si>
  <si>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</si>
  <si>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</si>
  <si>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</si>
  <si>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</si>
  <si>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</si>
  <si>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</si>
  <si>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</si>
  <si>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</si>
  <si>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</si>
  <si>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</si>
  <si>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</si>
  <si>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</si>
  <si>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</si>
  <si>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</si>
  <si>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</si>
  <si>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</si>
  <si>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</si>
  <si>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</si>
  <si>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</si>
  <si>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</si>
  <si>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</si>
  <si>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</si>
  <si>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</si>
  <si>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</si>
  <si>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</si>
  <si>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</si>
  <si>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</si>
  <si>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</si>
  <si>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</si>
  <si>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</si>
  <si>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</si>
  <si>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</si>
  <si>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</si>
  <si>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</si>
  <si>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</si>
  <si>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</si>
  <si>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</si>
  <si>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</si>
  <si>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</si>
  <si>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</si>
  <si>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</si>
  <si>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</si>
  <si>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</si>
  <si>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</si>
  <si>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</si>
  <si>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</si>
  <si>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</si>
  <si>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</si>
  <si>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</si>
  <si>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</si>
  <si>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</si>
  <si>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</si>
  <si>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</si>
  <si>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</si>
  <si>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</si>
  <si>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</si>
  <si>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</si>
  <si>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</si>
  <si>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</si>
  <si>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</si>
  <si>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</si>
  <si>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</si>
  <si>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</si>
  <si>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</si>
  <si>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</si>
  <si>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</si>
  <si>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</si>
  <si>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</si>
  <si>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</si>
  <si>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</si>
  <si>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</si>
  <si>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</si>
  <si>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</si>
  <si>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</si>
  <si>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</si>
  <si>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</si>
  <si>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</si>
  <si>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</si>
  <si>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</si>
  <si>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</si>
  <si>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</si>
  <si>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</si>
  <si>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</si>
  <si>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</si>
  <si>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</si>
  <si>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</si>
  <si>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</si>
  <si>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</si>
  <si>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</si>
  <si>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</si>
  <si>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</si>
  <si>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</si>
  <si>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</si>
  <si>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</si>
  <si>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</si>
  <si>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</si>
  <si>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</si>
  <si>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</si>
  <si>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</si>
  <si>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</si>
  <si>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</si>
  <si>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</si>
  <si>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</si>
  <si>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</si>
  <si>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</si>
  <si>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</si>
  <si>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</si>
  <si>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</si>
  <si>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</si>
  <si>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</si>
  <si>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</si>
  <si>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</si>
  <si>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</si>
  <si>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</si>
  <si>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</si>
  <si>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</si>
  <si>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</si>
  <si>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</si>
  <si>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</si>
  <si>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</si>
  <si>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</si>
  <si>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</si>
  <si>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</si>
  <si>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</si>
  <si>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</si>
  <si>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</si>
  <si>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</si>
  <si>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</si>
  <si>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</si>
  <si>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</si>
  <si>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</si>
  <si>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</si>
  <si>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</si>
  <si>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</si>
  <si>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</si>
  <si>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</si>
  <si>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</si>
  <si>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</si>
  <si>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</si>
  <si>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</si>
  <si>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</si>
  <si>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</si>
  <si>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</si>
  <si>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</si>
  <si>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</si>
  <si>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</si>
  <si>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</si>
  <si>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</si>
  <si>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</si>
  <si>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</si>
  <si>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</si>
  <si>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</si>
  <si>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</si>
  <si>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</si>
  <si>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</si>
  <si>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</si>
  <si>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</si>
  <si>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</si>
  <si>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</si>
  <si>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</si>
  <si>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</si>
  <si>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</si>
  <si>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</si>
  <si>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</si>
  <si>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</si>
  <si>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</si>
  <si>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</si>
  <si>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</si>
  <si>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</si>
  <si>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</si>
  <si>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</si>
  <si>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</si>
  <si>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</si>
  <si>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</si>
  <si>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</si>
  <si>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</si>
  <si>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</si>
  <si>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</si>
  <si>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</si>
  <si>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</si>
  <si>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</si>
  <si>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</si>
  <si>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</si>
  <si>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</si>
  <si>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</si>
  <si>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</si>
  <si>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</si>
  <si>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</si>
  <si>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</si>
  <si>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</si>
  <si>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</si>
  <si>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</si>
  <si>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</si>
  <si>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</si>
  <si>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</si>
  <si>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</si>
  <si>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</si>
  <si>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</si>
  <si>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</si>
  <si>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</si>
  <si>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</si>
  <si>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</si>
  <si>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</si>
  <si>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</si>
  <si>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</si>
  <si>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</si>
  <si>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</si>
  <si>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</si>
  <si>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</si>
  <si>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</si>
  <si>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</si>
  <si>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</si>
  <si>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</si>
  <si>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</si>
  <si>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</si>
  <si>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</si>
  <si>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</si>
  <si>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</si>
  <si>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</si>
  <si>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</si>
  <si>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</si>
  <si>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</si>
  <si>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</si>
  <si>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</si>
  <si>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</si>
  <si>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</si>
  <si>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</si>
  <si>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</si>
  <si>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</si>
  <si>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</si>
  <si>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</si>
  <si>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</si>
  <si>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</si>
  <si>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</si>
  <si>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</si>
  <si>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</si>
  <si>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</si>
  <si>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</si>
  <si>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</si>
  <si>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</si>
  <si>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</si>
  <si>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</si>
  <si>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</si>
  <si>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</si>
  <si>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</si>
  <si>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</si>
  <si>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</si>
  <si>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</si>
  <si>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</si>
  <si>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</si>
  <si>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</si>
  <si>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</si>
  <si>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</si>
  <si>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</si>
  <si>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</si>
  <si>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</si>
  <si>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</si>
  <si>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</si>
  <si>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</si>
  <si>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</si>
  <si>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</si>
  <si>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</si>
  <si>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</si>
  <si>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</si>
  <si>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</si>
  <si>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</si>
  <si>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</si>
  <si>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</si>
  <si>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</si>
  <si>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</si>
  <si>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</si>
  <si>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</si>
  <si>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</si>
  <si>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</si>
  <si>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</si>
  <si>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</si>
  <si>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</si>
  <si>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</si>
  <si>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</si>
  <si>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</si>
  <si>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</si>
  <si>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</si>
  <si>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</si>
  <si>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</si>
  <si>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</si>
  <si>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</si>
  <si>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</si>
  <si>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</si>
  <si>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</si>
  <si>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</si>
  <si>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</si>
  <si>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</si>
  <si>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</si>
  <si>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</si>
  <si>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</si>
  <si>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</si>
  <si>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</si>
  <si>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</si>
  <si>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</si>
  <si>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</si>
  <si>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</si>
  <si>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</si>
  <si>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</si>
  <si>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</si>
  <si>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</si>
  <si>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</si>
  <si>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</si>
  <si>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</si>
  <si>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</si>
  <si>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</si>
  <si>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</si>
  <si>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</si>
  <si>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</si>
  <si>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</si>
  <si>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</si>
  <si>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</si>
  <si>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</si>
  <si>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</si>
  <si>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</si>
  <si>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</si>
  <si>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</si>
  <si>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</si>
  <si>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</si>
  <si>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</si>
  <si>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</si>
  <si>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</si>
  <si>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</si>
  <si>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</si>
  <si>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</si>
  <si>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</si>
  <si>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</si>
  <si>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</si>
  <si>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</si>
  <si>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</si>
  <si>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</si>
  <si>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</si>
  <si>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</si>
  <si>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</si>
  <si>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</si>
  <si>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</si>
  <si>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</si>
  <si>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</si>
  <si>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</si>
  <si>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</si>
  <si>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</si>
  <si>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</si>
  <si>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</si>
  <si>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</si>
  <si>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</si>
  <si>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</si>
  <si>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</si>
  <si>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</si>
  <si>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</si>
  <si>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</si>
  <si>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</si>
  <si>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</si>
  <si>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</si>
  <si>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</si>
  <si>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</si>
  <si>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</si>
  <si>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</si>
  <si>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</si>
  <si>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</si>
  <si>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</si>
  <si>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</si>
  <si>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</si>
  <si>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</si>
  <si>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</si>
  <si>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</si>
  <si>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</si>
  <si>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</si>
  <si>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</si>
  <si>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</si>
  <si>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</si>
  <si>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</si>
  <si>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</si>
  <si>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</si>
  <si>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</si>
  <si>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</si>
  <si>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</si>
  <si>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</si>
  <si>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</si>
  <si>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</si>
  <si>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</si>
  <si>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</si>
  <si>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</si>
  <si>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</si>
  <si>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</si>
  <si>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</si>
  <si>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</si>
  <si>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</si>
  <si>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</si>
  <si>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</si>
  <si>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</si>
  <si>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</si>
  <si>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</si>
  <si>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</si>
  <si>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</si>
  <si>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</si>
  <si>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</si>
  <si>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</si>
  <si>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</si>
  <si>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</si>
  <si>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</si>
  <si>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</si>
  <si>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</si>
  <si>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</si>
  <si>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</si>
  <si>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</si>
  <si>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</si>
  <si>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</si>
  <si>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</si>
  <si>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</si>
  <si>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</si>
  <si>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</si>
  <si>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</si>
  <si>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</si>
  <si>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</si>
  <si>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</si>
  <si>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</si>
  <si>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</si>
  <si>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</si>
  <si>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</si>
  <si>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</si>
  <si>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</si>
  <si>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</si>
  <si>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</si>
  <si>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</si>
  <si>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</si>
  <si>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</si>
  <si>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</si>
  <si>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</si>
  <si>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</si>
  <si>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</si>
  <si>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</si>
  <si>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</si>
  <si>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</si>
  <si>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</si>
  <si>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</si>
  <si>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</si>
  <si>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</si>
  <si>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</si>
  <si>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</si>
  <si>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</si>
  <si>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</si>
  <si>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</si>
  <si>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</si>
  <si>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</si>
  <si>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</si>
  <si>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</si>
  <si>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</si>
  <si>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</si>
  <si>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</si>
  <si>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</si>
  <si>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</si>
  <si>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</si>
  <si>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</si>
  <si>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</si>
  <si>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</si>
  <si>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</si>
  <si>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</si>
  <si>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</si>
  <si>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</si>
  <si>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</si>
  <si>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</si>
  <si>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</si>
  <si>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</si>
  <si>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</si>
  <si>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</si>
  <si>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</si>
  <si>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</si>
  <si>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</si>
  <si>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</si>
  <si>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</si>
  <si>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</si>
  <si>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</si>
  <si>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</si>
  <si>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</si>
  <si>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</si>
  <si>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</si>
  <si>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</si>
  <si>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</si>
  <si>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</si>
  <si>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</si>
  <si>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</si>
  <si>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</si>
  <si>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</si>
  <si>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</si>
  <si>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</si>
  <si>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</si>
  <si>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</si>
  <si>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</si>
  <si>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</si>
  <si>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</si>
  <si>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</si>
  <si>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</si>
  <si>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</si>
  <si>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</si>
  <si>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</si>
  <si>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</si>
  <si>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</si>
  <si>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</si>
  <si>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</si>
  <si>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</si>
  <si>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</si>
  <si>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</si>
  <si>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</si>
  <si>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</si>
  <si>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</si>
  <si>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</si>
  <si>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</si>
  <si>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</si>
  <si>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</si>
  <si>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</si>
  <si>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</si>
  <si>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</si>
  <si>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</si>
  <si>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</si>
  <si>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</si>
  <si>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</si>
  <si>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</si>
  <si>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</si>
  <si>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</si>
  <si>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</si>
  <si>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</si>
  <si>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</si>
  <si>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</si>
  <si>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</si>
  <si>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</si>
  <si>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</si>
  <si>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</si>
  <si>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</si>
  <si>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</si>
  <si>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</si>
  <si>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</si>
  <si>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</si>
  <si>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</si>
  <si>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</si>
  <si>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</si>
  <si>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</si>
  <si>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</si>
  <si>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</si>
  <si>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</si>
  <si>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</si>
  <si>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</si>
  <si>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</si>
  <si>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</si>
  <si>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</si>
  <si>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</si>
  <si>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</si>
  <si>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</si>
  <si>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</si>
  <si>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</si>
  <si>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</si>
  <si>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</si>
  <si>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</si>
  <si>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</si>
  <si>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</si>
  <si>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</si>
  <si>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</si>
  <si>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</si>
  <si>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</si>
  <si>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</si>
  <si>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</si>
  <si>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</si>
  <si>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</si>
  <si>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</si>
  <si>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</si>
  <si>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</si>
  <si>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</si>
  <si>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</si>
  <si>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</si>
  <si>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</si>
  <si>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</si>
  <si>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</si>
  <si>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</si>
  <si>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</si>
  <si>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</si>
  <si>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</si>
  <si>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</si>
  <si>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</si>
  <si>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</si>
  <si>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</si>
  <si>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</si>
  <si>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</si>
  <si>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</si>
  <si>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</si>
  <si>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</si>
  <si>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</si>
  <si>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</si>
  <si>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</si>
  <si>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</si>
  <si>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</si>
  <si>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</si>
  <si>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</si>
  <si>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</si>
  <si>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</si>
  <si>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</si>
  <si>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</si>
  <si>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</si>
  <si>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</si>
  <si>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</si>
  <si>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</si>
  <si>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</si>
  <si>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</si>
  <si>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</si>
  <si>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</si>
  <si>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</si>
  <si>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</si>
  <si>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</si>
  <si>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</si>
  <si>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</si>
  <si>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</si>
  <si>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</si>
  <si>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</si>
  <si>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</si>
  <si>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</si>
  <si>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</si>
  <si>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</si>
  <si>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</si>
  <si>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</si>
  <si>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</si>
  <si>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</si>
  <si>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</si>
  <si>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</si>
  <si>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</si>
  <si>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</si>
  <si>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</si>
  <si>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</si>
  <si>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</si>
  <si>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</si>
  <si>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</si>
  <si>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</si>
  <si>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</si>
  <si>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</si>
  <si>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</si>
  <si>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</si>
  <si>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</si>
  <si>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</si>
  <si>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</si>
  <si>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</si>
  <si>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</si>
  <si>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</si>
  <si>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</si>
  <si>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</si>
  <si>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</si>
  <si>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</si>
  <si>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</si>
  <si>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</si>
  <si>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</si>
  <si>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</si>
  <si>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</si>
  <si>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</si>
  <si>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</si>
  <si>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</si>
  <si>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</si>
  <si>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</si>
  <si>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</si>
  <si>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</si>
  <si>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</si>
  <si>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</si>
  <si>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</si>
  <si>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</si>
  <si>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</si>
  <si>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</si>
  <si>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</si>
  <si>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</si>
  <si>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</si>
  <si>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</si>
  <si>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</si>
  <si>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</si>
  <si>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</si>
  <si>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</si>
  <si>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</si>
  <si>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</si>
  <si>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</si>
  <si>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</si>
  <si>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</si>
  <si>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</si>
  <si>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</si>
  <si>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</si>
  <si>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</si>
  <si>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</si>
  <si>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</si>
  <si>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</si>
  <si>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</si>
  <si>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</si>
  <si>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</si>
  <si>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</si>
  <si>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</si>
  <si>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</si>
  <si>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</si>
  <si>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</si>
  <si>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</si>
  <si>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</si>
  <si>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</si>
  <si>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</si>
  <si>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</si>
  <si>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</si>
  <si>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</si>
  <si>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</si>
  <si>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</si>
  <si>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</si>
  <si>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</si>
  <si>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</si>
  <si>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</si>
  <si>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</si>
  <si>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</si>
  <si>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</si>
  <si>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</si>
  <si>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</si>
  <si>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</si>
  <si>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</si>
  <si>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</si>
  <si>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</si>
  <si>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</si>
  <si>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</si>
  <si>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</si>
  <si>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</si>
  <si>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</si>
  <si>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</si>
  <si>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</si>
  <si>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</si>
  <si>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</si>
  <si>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</si>
  <si>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</si>
  <si>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</si>
  <si>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</si>
  <si>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</si>
  <si>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</si>
  <si>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</si>
  <si>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</si>
  <si>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</si>
  <si>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</si>
  <si>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</si>
  <si>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</si>
  <si>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</si>
  <si>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</si>
  <si>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</si>
  <si>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</si>
  <si>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</si>
  <si>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</si>
  <si>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</si>
  <si>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</si>
  <si>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</si>
  <si>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</si>
  <si>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</si>
  <si>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</si>
  <si>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</si>
  <si>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</si>
  <si>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</si>
  <si>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</si>
  <si>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</si>
  <si>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</si>
  <si>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</si>
  <si>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</si>
  <si>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</si>
  <si>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</si>
  <si>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</si>
  <si>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</si>
  <si>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</si>
  <si>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</si>
  <si>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</si>
  <si>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</si>
  <si>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</si>
  <si>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</si>
  <si>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</si>
  <si>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</si>
  <si>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</si>
  <si>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</si>
  <si>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</si>
  <si>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</si>
  <si>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</si>
  <si>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</si>
  <si>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</si>
  <si>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</si>
  <si>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</si>
  <si>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</si>
  <si>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</si>
  <si>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</si>
  <si>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</si>
  <si>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</si>
  <si>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</si>
  <si>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</si>
  <si>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</si>
  <si>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</si>
  <si>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</si>
  <si>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</si>
  <si>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</si>
  <si>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</si>
  <si>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</si>
  <si>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</si>
  <si>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</si>
  <si>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</si>
  <si>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</si>
  <si>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</si>
  <si>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</si>
  <si>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</si>
  <si>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</si>
  <si>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</si>
  <si>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</si>
  <si>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</si>
  <si>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</si>
  <si>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</si>
  <si>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</si>
  <si>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</si>
  <si>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</si>
  <si>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</si>
  <si>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</si>
  <si>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</si>
  <si>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</si>
  <si>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</si>
  <si>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</si>
  <si>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</si>
  <si>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</si>
  <si>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</si>
  <si>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</si>
  <si>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</si>
  <si>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</si>
  <si>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</si>
  <si>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</si>
  <si>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</si>
  <si>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</si>
  <si>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</si>
  <si>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</si>
  <si>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</si>
  <si>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</si>
  <si>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</si>
  <si>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</si>
  <si>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</si>
  <si>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</si>
  <si>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</si>
  <si>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</si>
  <si>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</si>
  <si>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</si>
  <si>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</si>
  <si>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</si>
  <si>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</si>
  <si>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</si>
  <si>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</si>
  <si>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</si>
  <si>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</si>
  <si>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</si>
  <si>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</si>
  <si>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</si>
  <si>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</si>
  <si>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</si>
  <si>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</si>
  <si>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</si>
  <si>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</si>
  <si>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</si>
  <si>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</si>
  <si>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</si>
  <si>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</si>
  <si>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</si>
  <si>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</si>
  <si>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</si>
  <si>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</si>
  <si>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</si>
  <si>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</si>
  <si>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</si>
  <si>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</si>
  <si>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</si>
  <si>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</si>
  <si>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</si>
  <si>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</si>
  <si>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</si>
  <si>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</si>
  <si>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</si>
  <si>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</si>
  <si>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</si>
  <si>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</si>
  <si>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</si>
  <si>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</si>
  <si>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</si>
  <si>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</si>
  <si>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</si>
  <si>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</si>
  <si>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</si>
  <si>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</si>
  <si>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</si>
  <si>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</si>
  <si>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</si>
  <si>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</si>
  <si>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</si>
  <si>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</si>
  <si>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</si>
  <si>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</si>
  <si>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</si>
  <si>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</si>
  <si>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</si>
  <si>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</si>
  <si>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</si>
  <si>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</si>
  <si>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</si>
  <si>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</si>
  <si>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</si>
  <si>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</si>
  <si>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</si>
  <si>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</si>
  <si>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</si>
  <si>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</si>
  <si>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</si>
  <si>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</si>
  <si>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</si>
  <si>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</si>
  <si>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</si>
  <si>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</si>
  <si>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</si>
  <si>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</si>
  <si>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</si>
  <si>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</si>
  <si>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</si>
  <si>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</si>
  <si>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</si>
  <si>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</si>
  <si>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</si>
  <si>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</si>
  <si>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</si>
  <si>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</si>
  <si>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</si>
  <si>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</si>
  <si>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</si>
  <si>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</si>
  <si>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</si>
  <si>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</si>
  <si>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</si>
  <si>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</si>
  <si>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</si>
  <si>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</si>
  <si>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</si>
  <si>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</si>
  <si>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</si>
  <si>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</si>
  <si>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</si>
  <si>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</si>
  <si>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</si>
  <si>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</si>
  <si>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</si>
  <si>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</si>
  <si>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</si>
  <si>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</si>
  <si>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</si>
  <si>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</si>
  <si>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</si>
  <si>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</si>
  <si>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</si>
  <si>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</si>
  <si>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</si>
  <si>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</si>
  <si>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</si>
  <si>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</si>
  <si>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</si>
  <si>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</si>
  <si>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</si>
  <si>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</si>
  <si>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</si>
  <si>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</si>
  <si>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</si>
  <si>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</si>
  <si>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</si>
  <si>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</si>
  <si>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</si>
  <si>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</si>
  <si>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</si>
  <si>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</si>
  <si>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</si>
  <si>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</si>
  <si>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</si>
  <si>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</si>
  <si>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</si>
  <si>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</si>
  <si>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</si>
  <si>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</si>
  <si>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</si>
  <si>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</si>
  <si>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</si>
  <si>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</si>
  <si>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</si>
  <si>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</si>
  <si>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</si>
  <si>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</si>
  <si>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</si>
  <si>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</si>
  <si>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</si>
  <si>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</si>
  <si>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</si>
  <si>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</si>
  <si>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</si>
  <si>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</si>
  <si>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</si>
  <si>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</si>
  <si>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</si>
  <si>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</si>
  <si>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</si>
  <si>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</si>
  <si>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</si>
  <si>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</si>
  <si>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</si>
  <si>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</si>
  <si>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</si>
  <si>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</si>
  <si>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</si>
  <si>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</si>
  <si>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</si>
  <si>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</si>
  <si>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</si>
  <si>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</si>
  <si>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</si>
  <si>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</si>
  <si>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</si>
  <si>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</si>
  <si>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</si>
  <si>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</si>
  <si>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</si>
  <si>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</si>
  <si>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</si>
  <si>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</si>
  <si>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</si>
  <si>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</si>
  <si>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</si>
  <si>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</si>
  <si>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</si>
  <si>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</si>
  <si>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</si>
  <si>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</si>
  <si>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</si>
  <si>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</si>
  <si>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</si>
  <si>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</si>
  <si>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</si>
  <si>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</si>
  <si>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</si>
  <si>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</si>
  <si>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</si>
  <si>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</si>
  <si>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</si>
  <si>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</si>
  <si>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</si>
  <si>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</si>
  <si>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</si>
  <si>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</si>
  <si>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</si>
  <si>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</si>
  <si>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</si>
  <si>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</si>
  <si>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</si>
  <si>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</si>
  <si>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</si>
  <si>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</si>
  <si>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</si>
  <si>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</si>
  <si>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</si>
  <si>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</si>
  <si>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</si>
  <si>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</si>
  <si>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</si>
  <si>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</si>
  <si>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</si>
  <si>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</si>
  <si>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</si>
  <si>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</si>
  <si>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</si>
  <si>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</si>
  <si>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</si>
  <si>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</si>
  <si>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</si>
  <si>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</si>
  <si>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</si>
  <si>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</si>
  <si>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</si>
  <si>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</si>
  <si>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</si>
  <si>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</si>
  <si>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</si>
  <si>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</si>
  <si>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</si>
  <si>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</si>
  <si>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</si>
  <si>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</si>
  <si>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</si>
  <si>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</si>
  <si>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</si>
  <si>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</si>
  <si>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</si>
  <si>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</si>
  <si>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</si>
  <si>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</si>
  <si>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</si>
  <si>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</si>
  <si>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</si>
  <si>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</si>
  <si>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</si>
  <si>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</si>
  <si>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</si>
  <si>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</si>
  <si>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</si>
  <si>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</si>
  <si>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</si>
  <si>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</si>
  <si>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</si>
  <si>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</si>
  <si>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</si>
  <si>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</si>
  <si>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</si>
  <si>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</si>
  <si>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</si>
  <si>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</si>
  <si>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</si>
  <si>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</si>
  <si>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</si>
  <si>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</si>
  <si>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</si>
  <si>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</si>
  <si>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</si>
  <si>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</si>
  <si>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</si>
  <si>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</si>
  <si>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</si>
  <si>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</si>
  <si>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</si>
  <si>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</si>
  <si>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</si>
  <si>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</si>
  <si>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</si>
  <si>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</si>
  <si>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</si>
  <si>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</si>
  <si>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</si>
  <si>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</si>
  <si>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</si>
  <si>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</si>
  <si>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</si>
  <si>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</si>
  <si>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</si>
  <si>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</si>
  <si>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</si>
  <si>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</si>
  <si>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</si>
  <si>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</si>
  <si>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</si>
  <si>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</si>
  <si>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</si>
  <si>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</si>
  <si>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</si>
  <si>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</si>
  <si>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</si>
  <si>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</si>
  <si>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</si>
  <si>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</si>
  <si>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</si>
  <si>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</si>
  <si>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</si>
  <si>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</si>
  <si>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</si>
  <si>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</si>
  <si>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</si>
  <si>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</si>
  <si>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</si>
  <si>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</si>
  <si>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</si>
  <si>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</si>
  <si>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</si>
  <si>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</si>
  <si>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</si>
  <si>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</si>
  <si>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</si>
  <si>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</si>
  <si>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</si>
  <si>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</si>
  <si>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</si>
  <si>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</si>
  <si>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</si>
  <si>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</si>
  <si>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</si>
  <si>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</si>
  <si>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</si>
  <si>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</si>
  <si>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</si>
  <si>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</si>
  <si>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</si>
  <si>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</si>
  <si>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</si>
  <si>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</si>
  <si>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</si>
  <si>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</si>
  <si>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</si>
  <si>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</si>
  <si>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</si>
  <si>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</si>
  <si>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</si>
  <si>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</si>
  <si>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</si>
  <si>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</si>
  <si>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</si>
  <si>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</si>
  <si>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</si>
  <si>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</si>
  <si>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</si>
  <si>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</si>
  <si>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</si>
  <si>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</si>
  <si>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</si>
  <si>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</si>
  <si>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</si>
  <si>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</si>
  <si>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</si>
  <si>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</si>
  <si>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</si>
  <si>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</si>
  <si>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</si>
  <si>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</si>
  <si>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</si>
  <si>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</si>
  <si>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</si>
  <si>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</si>
  <si>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</si>
  <si>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</si>
  <si>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</si>
  <si>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</si>
  <si>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</si>
  <si>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</si>
  <si>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</si>
  <si>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</si>
  <si>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</si>
  <si>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</si>
  <si>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</si>
  <si>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</si>
  <si>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</si>
  <si>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</si>
  <si>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</si>
  <si>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</si>
  <si>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</si>
  <si>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</si>
  <si>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</si>
  <si>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</si>
  <si>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</si>
  <si>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</si>
  <si>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</si>
  <si>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</si>
  <si>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</si>
  <si>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</si>
  <si>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</si>
  <si>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</si>
  <si>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</si>
  <si>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</si>
  <si>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</si>
  <si>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</si>
  <si>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</si>
  <si>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</si>
  <si>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</si>
  <si>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</si>
  <si>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</si>
  <si>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</si>
  <si>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</si>
  <si>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</si>
  <si>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</si>
  <si>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</si>
  <si>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</si>
  <si>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</si>
  <si>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</si>
  <si>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</si>
  <si>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</si>
  <si>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</si>
  <si>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</si>
  <si>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</si>
  <si>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</si>
  <si>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</si>
  <si>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</si>
  <si>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</si>
  <si>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</si>
  <si>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</si>
  <si>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</si>
  <si>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</si>
  <si>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</si>
  <si>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</si>
  <si>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</si>
  <si>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</si>
  <si>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</si>
  <si>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</si>
  <si>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</si>
  <si>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</si>
  <si>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</si>
  <si>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</si>
  <si>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</si>
  <si>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</si>
  <si>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</si>
  <si>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</si>
  <si>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</si>
  <si>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</si>
  <si>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</si>
  <si>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</si>
  <si>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</si>
  <si>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</si>
  <si>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</si>
  <si>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</si>
  <si>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</si>
  <si>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</si>
  <si>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</si>
  <si>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</si>
  <si>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</si>
  <si>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</si>
  <si>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</si>
  <si>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</si>
  <si>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</si>
  <si>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</si>
  <si>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</si>
  <si>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</si>
  <si>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</si>
  <si>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</si>
  <si>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</si>
  <si>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</si>
  <si>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</si>
  <si>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</si>
  <si>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</si>
  <si>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</si>
  <si>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</si>
  <si>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</si>
  <si>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</si>
  <si>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</si>
  <si>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</si>
  <si>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</si>
  <si>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</si>
  <si>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</si>
  <si>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</si>
  <si>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</si>
  <si>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</si>
  <si>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</si>
  <si>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</si>
  <si>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</si>
  <si>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</si>
  <si>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</si>
  <si>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</si>
  <si>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</si>
  <si>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</si>
  <si>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</si>
  <si>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</si>
  <si>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</si>
  <si>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</si>
  <si>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</si>
  <si>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</si>
  <si>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</si>
  <si>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</si>
  <si>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</si>
  <si>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</si>
  <si>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</si>
  <si>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</si>
  <si>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</si>
  <si>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</si>
  <si>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</si>
  <si>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</si>
  <si>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</si>
  <si>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</si>
  <si>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</si>
  <si>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</si>
  <si>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</si>
  <si>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</si>
  <si>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</si>
  <si>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</si>
  <si>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</si>
  <si>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</si>
  <si>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</si>
  <si>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</si>
  <si>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</si>
  <si>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</si>
  <si>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</si>
  <si>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</si>
  <si>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</si>
  <si>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</si>
  <si>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</si>
  <si>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</si>
  <si>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</si>
  <si>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</si>
  <si>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</si>
  <si>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</si>
  <si>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</si>
  <si>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</si>
  <si>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</si>
  <si>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</si>
  <si>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</si>
  <si>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</si>
  <si>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</si>
  <si>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</si>
  <si>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</si>
  <si>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</si>
  <si>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</si>
  <si>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</si>
  <si>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</si>
  <si>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</si>
  <si>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</si>
  <si>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</si>
  <si>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</si>
  <si>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</si>
  <si>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</si>
  <si>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</si>
  <si>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</si>
  <si>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</si>
  <si>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</si>
  <si>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</si>
  <si>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</si>
  <si>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</si>
  <si>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</si>
  <si>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</si>
  <si>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</si>
  <si>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</si>
  <si>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</si>
  <si>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</si>
  <si>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</si>
  <si>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</si>
  <si>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</si>
  <si>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</si>
  <si>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</si>
  <si>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</si>
  <si>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</si>
  <si>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</si>
  <si>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</si>
  <si>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</si>
  <si>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</si>
  <si>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</si>
  <si>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</si>
  <si>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</si>
  <si>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</si>
  <si>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</si>
  <si>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</si>
  <si>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</si>
  <si>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</si>
  <si>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</si>
  <si>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</si>
  <si>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</si>
  <si>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</si>
  <si>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</si>
  <si>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</si>
  <si>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</si>
  <si>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</si>
  <si>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</si>
  <si>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</si>
  <si>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</si>
  <si>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</si>
  <si>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</si>
  <si>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</si>
  <si>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</si>
  <si>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</si>
  <si>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</si>
  <si>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</si>
  <si>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</si>
  <si>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</si>
  <si>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</si>
  <si>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</si>
  <si>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</si>
  <si>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</si>
  <si>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</si>
  <si>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</si>
  <si>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</si>
  <si>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</si>
  <si>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</si>
  <si>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</si>
  <si>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</si>
  <si>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</si>
  <si>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</si>
  <si>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</si>
  <si>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</si>
  <si>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</si>
  <si>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</si>
  <si>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</si>
  <si>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</si>
  <si>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</si>
  <si>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</si>
  <si>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</si>
  <si>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</si>
  <si>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</si>
  <si>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</si>
  <si>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</si>
  <si>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</si>
  <si>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</si>
  <si>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</si>
  <si>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</si>
  <si>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</si>
  <si>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</si>
  <si>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</si>
  <si>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</si>
  <si>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</si>
  <si>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</si>
  <si>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</si>
  <si>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</si>
  <si>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</si>
  <si>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</si>
  <si>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</si>
  <si>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</si>
  <si>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</si>
  <si>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</si>
  <si>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</si>
  <si>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</si>
  <si>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</si>
  <si>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</si>
  <si>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</si>
  <si>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</si>
  <si>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</si>
  <si>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</si>
  <si>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</si>
  <si>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</si>
  <si>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</si>
  <si>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</si>
  <si>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</si>
  <si>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</si>
  <si>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</si>
  <si>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</si>
  <si>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</si>
  <si>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</si>
  <si>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</si>
  <si>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</si>
  <si>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</si>
  <si>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</si>
  <si>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</si>
  <si>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</si>
  <si>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</si>
  <si>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</si>
  <si>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</si>
  <si>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</si>
  <si>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</si>
  <si>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</si>
  <si>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</si>
  <si>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</si>
  <si>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</si>
  <si>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</si>
  <si>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</si>
  <si>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</si>
  <si>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</si>
  <si>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</si>
  <si>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</si>
  <si>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</si>
  <si>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</si>
  <si>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</si>
  <si>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</si>
  <si>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</si>
  <si>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</si>
  <si>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</si>
  <si>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</si>
  <si>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</si>
  <si>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</si>
  <si>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</si>
  <si>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</si>
  <si>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</si>
  <si>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</si>
  <si>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</si>
  <si>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</si>
  <si>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</si>
  <si>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</si>
  <si>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</si>
  <si>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</si>
  <si>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</si>
  <si>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</si>
  <si>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</si>
  <si>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</si>
  <si>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</si>
  <si>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</si>
  <si>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</si>
  <si>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</si>
  <si>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</si>
  <si>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</si>
  <si>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</si>
  <si>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</si>
  <si>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</si>
  <si>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</si>
  <si>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</si>
  <si>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</si>
  <si>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</si>
  <si>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</si>
  <si>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</si>
  <si>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</si>
  <si>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</si>
  <si>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</si>
  <si>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</si>
  <si>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</si>
  <si>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</si>
  <si>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</si>
  <si>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</si>
  <si>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</si>
  <si>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</si>
  <si>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</si>
  <si>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</si>
  <si>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</si>
  <si>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</si>
  <si>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</si>
  <si>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</si>
  <si>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</si>
  <si>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</si>
  <si>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</si>
  <si>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</si>
  <si>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</si>
  <si>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</si>
  <si>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</si>
  <si>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</si>
  <si>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</si>
  <si>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</si>
  <si>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</si>
  <si>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</si>
  <si>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</si>
  <si>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</si>
  <si>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</si>
  <si>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</si>
  <si>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</si>
  <si>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</si>
  <si>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</si>
  <si>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</si>
  <si>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</si>
  <si>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</si>
  <si>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</si>
  <si>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</si>
  <si>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</si>
  <si>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</si>
  <si>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</si>
  <si>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</si>
  <si>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</si>
  <si>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</si>
  <si>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</si>
  <si>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</si>
  <si>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</si>
  <si>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</si>
  <si>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</si>
  <si>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</si>
  <si>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</si>
  <si>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</si>
  <si>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</si>
  <si>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</si>
  <si>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</si>
  <si>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</si>
  <si>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</si>
  <si>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</si>
  <si>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</si>
  <si>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</si>
  <si>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</si>
  <si>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</si>
  <si>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</si>
  <si>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</si>
  <si>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</si>
  <si>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</si>
  <si>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</si>
  <si>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</si>
  <si>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</si>
  <si>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</si>
  <si>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</si>
  <si>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</si>
  <si>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</si>
  <si>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</si>
  <si>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</si>
  <si>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</si>
  <si>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</si>
  <si>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</si>
  <si>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</si>
  <si>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</si>
  <si>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</si>
  <si>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</si>
  <si>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</si>
  <si>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</si>
  <si>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</si>
  <si>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</si>
  <si>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</si>
  <si>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</si>
  <si>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</si>
  <si>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</si>
  <si>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</si>
  <si>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</si>
  <si>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</si>
  <si>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</si>
  <si>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</si>
  <si>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</si>
  <si>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</si>
  <si>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</si>
  <si>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</si>
  <si>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</si>
  <si>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</si>
  <si>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</si>
  <si>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</si>
  <si>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</si>
  <si>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</si>
  <si>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</si>
  <si>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</si>
  <si>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</si>
  <si>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</si>
  <si>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</si>
  <si>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</si>
  <si>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</si>
  <si>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</si>
  <si>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</si>
  <si>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</si>
  <si>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</si>
  <si>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</si>
  <si>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</si>
  <si>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</si>
  <si>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</si>
  <si>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</si>
  <si>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</si>
  <si>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</si>
  <si>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</si>
  <si>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</si>
  <si>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</si>
  <si>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</si>
  <si>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</si>
  <si>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</si>
  <si>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</si>
  <si>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</si>
  <si>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</si>
  <si>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</si>
  <si>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</si>
  <si>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</si>
  <si>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</si>
  <si>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</si>
  <si>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</si>
  <si>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</si>
  <si>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</si>
  <si>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</si>
  <si>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</si>
  <si>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</si>
  <si>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</si>
  <si>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</si>
  <si>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</si>
  <si>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</si>
  <si>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</si>
  <si>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</si>
  <si>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</si>
  <si>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</si>
  <si>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</si>
  <si>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</si>
  <si>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</si>
  <si>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</si>
  <si>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</si>
  <si>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</si>
  <si>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</si>
  <si>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</si>
  <si>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</si>
  <si>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</si>
  <si>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</si>
  <si>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</si>
  <si>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</si>
  <si>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</si>
  <si>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</si>
  <si>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</si>
  <si>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</si>
  <si>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</si>
  <si>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</si>
  <si>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</si>
  <si>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</si>
  <si>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</si>
  <si>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</si>
  <si>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</si>
  <si>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</si>
  <si>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</si>
  <si>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</si>
  <si>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</si>
  <si>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</si>
  <si>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</si>
  <si>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</si>
  <si>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</si>
  <si>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</si>
  <si>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</si>
  <si>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</si>
  <si>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</si>
  <si>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</si>
  <si>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</si>
  <si>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</si>
  <si>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</si>
  <si>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</si>
  <si>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</si>
  <si>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</si>
  <si>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</si>
  <si>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</si>
  <si>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</si>
  <si>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</si>
  <si>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</si>
  <si>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</si>
  <si>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</si>
  <si>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</si>
  <si>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</si>
  <si>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</si>
  <si>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</si>
  <si>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</si>
  <si>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</si>
  <si>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</si>
  <si>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</si>
  <si>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</si>
  <si>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</si>
  <si>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</si>
  <si>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</si>
  <si>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</si>
  <si>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</si>
  <si>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</si>
  <si>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</si>
  <si>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</si>
  <si>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</si>
  <si>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</si>
  <si>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</si>
  <si>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</si>
  <si>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</si>
  <si>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</si>
  <si>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</si>
  <si>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</si>
  <si>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</si>
  <si>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</si>
  <si>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</si>
  <si>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</si>
  <si>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</si>
  <si>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</si>
  <si>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</si>
  <si>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</si>
  <si>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</si>
  <si>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</si>
  <si>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</si>
  <si>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</si>
  <si>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</si>
  <si>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</si>
  <si>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</si>
  <si>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</si>
  <si>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</si>
  <si>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</si>
  <si>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</si>
  <si>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</si>
  <si>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</si>
  <si>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</si>
  <si>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</si>
  <si>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</si>
  <si>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</si>
  <si>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</si>
  <si>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</si>
  <si>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</si>
  <si>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</si>
  <si>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</si>
  <si>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</si>
  <si>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</si>
  <si>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</si>
  <si>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</si>
  <si>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</si>
  <si>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</si>
  <si>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</si>
  <si>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</si>
  <si>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</si>
  <si>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</si>
  <si>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</si>
  <si>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</si>
  <si>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</si>
  <si>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</si>
  <si>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</si>
  <si>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</si>
  <si>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</si>
  <si>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</si>
  <si>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</si>
  <si>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</si>
  <si>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</si>
  <si>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</si>
  <si>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</si>
  <si>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</si>
  <si>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</si>
  <si>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</si>
  <si>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</si>
  <si>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</si>
  <si>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</si>
  <si>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</si>
  <si>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</si>
  <si>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</si>
  <si>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</si>
  <si>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</si>
  <si>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</si>
  <si>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</si>
  <si>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</si>
  <si>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</si>
  <si>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</si>
  <si>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</si>
  <si>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</si>
  <si>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</si>
  <si>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</si>
  <si>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</si>
  <si>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</si>
  <si>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</si>
  <si>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</si>
  <si>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</si>
  <si>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</si>
  <si>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</si>
  <si>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</si>
  <si>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</si>
  <si>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</si>
  <si>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</si>
  <si>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</si>
  <si>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</si>
  <si>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</si>
  <si>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</si>
  <si>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</si>
  <si>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</si>
  <si>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</si>
  <si>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</si>
  <si>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</si>
  <si>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</si>
  <si>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</si>
  <si>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</si>
  <si>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</si>
  <si>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</si>
  <si>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</si>
  <si>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</si>
  <si>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</si>
  <si>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</si>
  <si>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</si>
  <si>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</si>
  <si>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</si>
  <si>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</si>
  <si>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</si>
  <si>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</si>
  <si>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</si>
  <si>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</si>
  <si>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</si>
  <si>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</si>
  <si>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</si>
  <si>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</si>
  <si>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</si>
  <si>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</si>
  <si>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</si>
  <si>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</si>
  <si>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</si>
  <si>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</si>
  <si>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</si>
  <si>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</si>
  <si>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</si>
  <si>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</si>
  <si>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</si>
  <si>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</si>
  <si>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</si>
  <si>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</si>
  <si>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</si>
  <si>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</si>
  <si>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</si>
  <si>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</si>
  <si>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</si>
  <si>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</si>
  <si>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</si>
  <si>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</si>
  <si>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</si>
  <si>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</si>
  <si>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</si>
  <si>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</si>
  <si>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</si>
  <si>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</si>
  <si>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</si>
  <si>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</si>
  <si>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</si>
  <si>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</si>
  <si>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</si>
  <si>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</si>
  <si>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</si>
  <si>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</si>
  <si>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</si>
  <si>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</si>
  <si>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</si>
  <si>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</si>
  <si>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</si>
  <si>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</si>
  <si>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</si>
  <si>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</si>
  <si>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</si>
  <si>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</si>
  <si>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</si>
  <si>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</si>
  <si>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</si>
  <si>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</si>
  <si>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</si>
  <si>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</si>
  <si>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</si>
  <si>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</si>
  <si>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</si>
  <si>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</si>
  <si>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</si>
  <si>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</si>
  <si>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</si>
  <si>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</si>
  <si>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</si>
  <si>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</si>
  <si>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</si>
  <si>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</si>
  <si>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</si>
  <si>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</si>
  <si>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</si>
  <si>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</si>
  <si>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</si>
  <si>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</si>
  <si>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</si>
  <si>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</si>
  <si>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</si>
  <si>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</si>
  <si>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</si>
  <si>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</si>
  <si>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</si>
  <si>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</si>
  <si>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</si>
  <si>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</si>
  <si>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</si>
  <si>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</si>
  <si>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</si>
  <si>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</si>
  <si>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</si>
  <si>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</si>
  <si>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</si>
  <si>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</si>
  <si>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</si>
  <si>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</si>
  <si>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</si>
  <si>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</si>
  <si>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</si>
  <si>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</si>
  <si>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</si>
  <si>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</si>
  <si>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</si>
  <si>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</si>
  <si>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</si>
  <si>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</si>
  <si>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</si>
  <si>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</si>
  <si>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</si>
  <si>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</si>
  <si>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</si>
  <si>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</si>
  <si>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</si>
  <si>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</si>
  <si>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</si>
  <si>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</si>
  <si>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</si>
  <si>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</si>
  <si>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</si>
  <si>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</si>
  <si>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</si>
  <si>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</si>
  <si>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</si>
  <si>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</si>
  <si>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</si>
  <si>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</si>
  <si>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</si>
  <si>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</si>
  <si>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</si>
  <si>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</si>
  <si>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</si>
  <si>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</si>
  <si>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</si>
  <si>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</si>
  <si>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</si>
  <si>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</si>
  <si>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</si>
  <si>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</si>
  <si>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</si>
  <si>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</si>
  <si>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</si>
  <si>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</si>
  <si>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</si>
  <si>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</si>
  <si>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</si>
  <si>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</si>
  <si>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</si>
  <si>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</si>
  <si>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</si>
  <si>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</si>
  <si>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</si>
  <si>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</si>
  <si>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</si>
  <si>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</si>
  <si>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</si>
  <si>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</si>
  <si>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</si>
  <si>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</si>
  <si>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</si>
  <si>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</si>
  <si>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</si>
  <si>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</si>
  <si>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</si>
  <si>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</si>
  <si>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</si>
  <si>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</si>
  <si>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</si>
  <si>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</si>
  <si>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</si>
  <si>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</si>
  <si>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</si>
  <si>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</si>
  <si>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</si>
  <si>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</si>
  <si>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</si>
  <si>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</si>
  <si>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</si>
  <si>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</si>
  <si>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</si>
  <si>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</si>
  <si>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</si>
  <si>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</si>
  <si>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</si>
  <si>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</si>
  <si>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</si>
  <si>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</si>
  <si>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</si>
  <si>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</si>
  <si>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</si>
  <si>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</si>
  <si>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</si>
  <si>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</si>
  <si>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</si>
  <si>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</si>
  <si>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</si>
  <si>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</si>
  <si>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</si>
  <si>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</si>
  <si>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</si>
  <si>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</si>
  <si>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</si>
  <si>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</si>
  <si>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</si>
  <si>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</si>
  <si>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</si>
  <si>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</si>
  <si>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</si>
  <si>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</si>
  <si>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</si>
  <si>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</si>
  <si>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</si>
  <si>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</si>
  <si>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</si>
  <si>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</si>
  <si>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</si>
  <si>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</si>
  <si>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</si>
  <si>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</si>
  <si>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</si>
  <si>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</si>
  <si>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</si>
  <si>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</si>
  <si>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</si>
  <si>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</si>
  <si>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</si>
  <si>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</si>
  <si>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</si>
  <si>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</si>
  <si>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</si>
  <si>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</si>
  <si>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</si>
  <si>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</si>
  <si>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</si>
  <si>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</si>
  <si>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</si>
  <si>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</si>
  <si>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</si>
  <si>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</si>
  <si>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</si>
  <si>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</si>
  <si>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</si>
  <si>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</si>
  <si>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</si>
  <si>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</si>
  <si>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</si>
  <si>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</si>
  <si>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</si>
  <si>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</si>
  <si>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</si>
  <si>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</si>
  <si>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</si>
  <si>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</si>
  <si>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</si>
  <si>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</si>
  <si>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</si>
  <si>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</si>
  <si>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</si>
  <si>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</si>
  <si>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</si>
  <si>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</si>
  <si>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</si>
  <si>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</si>
  <si>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</si>
  <si>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</si>
  <si>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</si>
  <si>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</si>
  <si>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</si>
  <si>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</si>
  <si>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</si>
  <si>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</si>
  <si>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</si>
  <si>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</si>
  <si>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</si>
  <si>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</si>
  <si>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</si>
  <si>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</si>
  <si>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</si>
  <si>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</si>
  <si>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</si>
  <si>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</si>
  <si>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</si>
  <si>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</si>
  <si>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</si>
  <si>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</si>
  <si>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</si>
  <si>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</si>
  <si>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</si>
  <si>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</si>
  <si>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</si>
  <si>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</si>
  <si>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</si>
  <si>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</si>
  <si>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</si>
  <si>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</si>
  <si>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</si>
  <si>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</si>
  <si>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</si>
  <si>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</si>
  <si>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</si>
  <si>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</si>
  <si>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</si>
  <si>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</si>
  <si>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</si>
  <si>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</si>
  <si>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</si>
  <si>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</si>
  <si>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</si>
  <si>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</si>
  <si>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</si>
  <si>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</si>
  <si>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</si>
  <si>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</si>
  <si>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</si>
  <si>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</si>
  <si>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</si>
  <si>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</si>
  <si>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</si>
  <si>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</si>
  <si>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</si>
  <si>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</si>
  <si>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</si>
  <si>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</si>
  <si>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</si>
  <si>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</si>
  <si>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</si>
  <si>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</si>
  <si>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</si>
  <si>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</si>
  <si>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</si>
  <si>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</si>
  <si>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</si>
  <si>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</si>
  <si>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</si>
  <si>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</si>
  <si>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</si>
  <si>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</si>
  <si>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</si>
  <si>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</si>
  <si>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</si>
  <si>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</si>
  <si>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</si>
  <si>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</si>
  <si>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</si>
  <si>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</si>
  <si>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</si>
  <si>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</si>
  <si>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</si>
  <si>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</si>
  <si>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</si>
  <si>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</si>
  <si>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</si>
  <si>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</si>
  <si>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</si>
  <si>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</si>
  <si>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</si>
  <si>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</si>
  <si>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</si>
  <si>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</si>
  <si>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</si>
  <si>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</si>
  <si>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</si>
  <si>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</si>
  <si>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</si>
  <si>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</si>
  <si>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</si>
  <si>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</si>
  <si>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</si>
  <si>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</si>
  <si>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</si>
  <si>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</si>
  <si>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</si>
  <si>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</si>
  <si>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</si>
  <si>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</si>
  <si>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</si>
  <si>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</si>
  <si>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</si>
  <si>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</si>
  <si>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</si>
  <si>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</si>
  <si>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</si>
  <si>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</si>
  <si>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</si>
  <si>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</si>
  <si>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</si>
  <si>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</si>
  <si>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</si>
  <si>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</si>
  <si>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</si>
  <si>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</si>
  <si>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</si>
  <si>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</si>
  <si>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</si>
  <si>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</si>
  <si>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</si>
  <si>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</si>
  <si>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</si>
  <si>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</si>
  <si>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</si>
  <si>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</si>
  <si>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</si>
  <si>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</si>
  <si>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</si>
  <si>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</si>
  <si>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</si>
  <si>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</si>
  <si>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</si>
  <si>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</si>
  <si>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</si>
  <si>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</si>
  <si>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</si>
  <si>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</si>
  <si>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</si>
  <si>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</si>
  <si>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</si>
  <si>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</si>
  <si>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</si>
  <si>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</si>
  <si>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</si>
  <si>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</si>
  <si>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</si>
  <si>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</si>
  <si>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</si>
  <si>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</si>
  <si>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</si>
  <si>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</si>
  <si>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</si>
  <si>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</si>
  <si>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</si>
  <si>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</si>
  <si>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</si>
  <si>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</si>
  <si>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</si>
  <si>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</si>
  <si>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</si>
  <si>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</si>
  <si>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</si>
  <si>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</si>
  <si>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</si>
  <si>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</si>
  <si>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</si>
  <si>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</si>
  <si>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</si>
  <si>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</si>
  <si>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</si>
  <si>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</si>
  <si>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</si>
  <si>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</si>
  <si>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</si>
  <si>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</si>
  <si>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</si>
  <si>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</si>
  <si>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</si>
  <si>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</si>
  <si>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</si>
  <si>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</si>
  <si>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</si>
  <si>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</si>
  <si>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</si>
  <si>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</si>
  <si>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</si>
  <si>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</si>
  <si>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</si>
  <si>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</si>
  <si>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</si>
  <si>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</si>
  <si>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</si>
  <si>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</si>
  <si>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</si>
  <si>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</si>
  <si>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</si>
  <si>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</si>
  <si>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</si>
  <si>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</si>
  <si>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</si>
  <si>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</si>
  <si>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</si>
  <si>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</si>
  <si>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</si>
  <si>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</si>
  <si>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</si>
  <si>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</si>
  <si>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</si>
  <si>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</si>
  <si>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</si>
  <si>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</si>
  <si>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</si>
  <si>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</si>
  <si>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</si>
  <si>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</si>
  <si>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</si>
  <si>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</si>
  <si>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</si>
  <si>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</si>
  <si>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</si>
  <si>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</si>
  <si>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</si>
  <si>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</si>
  <si>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</si>
  <si>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</si>
  <si>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</si>
  <si>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</si>
  <si>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</si>
  <si>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</si>
  <si>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</si>
  <si>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</si>
  <si>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</si>
  <si>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</si>
  <si>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</si>
  <si>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</si>
  <si>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</si>
  <si>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</si>
  <si>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</si>
  <si>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</si>
  <si>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</si>
  <si>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</si>
  <si>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</si>
  <si>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</si>
  <si>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</si>
  <si>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</si>
  <si>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</si>
  <si>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</si>
  <si>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</si>
  <si>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</si>
  <si>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</si>
  <si>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</si>
  <si>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</si>
  <si>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</si>
  <si>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</si>
  <si>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</si>
  <si>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</si>
  <si>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</si>
  <si>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</si>
  <si>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</si>
  <si>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</si>
  <si>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</si>
  <si>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</si>
  <si>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</si>
  <si>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</si>
  <si>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</si>
  <si>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</si>
  <si>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</si>
  <si>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</si>
  <si>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</si>
  <si>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</si>
  <si>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</si>
  <si>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</si>
  <si>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</si>
  <si>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</si>
  <si>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</si>
  <si>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</si>
  <si>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</si>
  <si>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</si>
  <si>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</si>
  <si>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</si>
  <si>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</si>
  <si>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</si>
  <si>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</si>
  <si>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</si>
  <si>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</si>
  <si>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</si>
  <si>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</si>
  <si>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</si>
  <si>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</si>
  <si>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</si>
  <si>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</si>
  <si>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</si>
  <si>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</si>
  <si>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</si>
  <si>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</si>
  <si>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</si>
  <si>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</si>
  <si>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</si>
  <si>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</si>
  <si>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</si>
  <si>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</si>
  <si>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</si>
  <si>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</si>
  <si>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</si>
  <si>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</si>
  <si>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</si>
  <si>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</si>
  <si>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</si>
  <si>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</si>
  <si>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</si>
  <si>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</si>
  <si>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</si>
  <si>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</si>
  <si>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</si>
  <si>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</si>
  <si>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</si>
  <si>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</si>
  <si>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</si>
  <si>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</si>
  <si>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</si>
  <si>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</si>
  <si>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</si>
  <si>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</si>
  <si>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</si>
  <si>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</si>
  <si>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</si>
  <si>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</si>
  <si>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</si>
  <si>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</si>
  <si>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</si>
  <si>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</si>
  <si>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</si>
  <si>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</si>
  <si>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</si>
  <si>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</si>
  <si>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</si>
  <si>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</si>
  <si>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</si>
  <si>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</si>
  <si>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</si>
  <si>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</si>
  <si>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</si>
  <si>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</si>
  <si>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</si>
  <si>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</si>
  <si>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</si>
  <si>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</si>
  <si>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</si>
  <si>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</si>
  <si>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</si>
  <si>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</si>
  <si>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</si>
  <si>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</si>
  <si>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</si>
  <si>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</si>
  <si>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</si>
  <si>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</si>
  <si>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</si>
  <si>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</si>
  <si>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</si>
  <si>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</si>
  <si>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</si>
  <si>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</si>
  <si>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</si>
  <si>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</si>
  <si>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</si>
  <si>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</si>
  <si>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</si>
  <si>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</si>
  <si>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</si>
  <si>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</si>
  <si>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</si>
  <si>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</si>
  <si>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</si>
  <si>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</si>
  <si>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</si>
  <si>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</si>
  <si>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</si>
  <si>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</si>
  <si>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</si>
  <si>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</si>
  <si>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</si>
  <si>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</si>
  <si>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</si>
  <si>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</si>
  <si>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</si>
  <si>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</si>
  <si>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</si>
  <si>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</si>
  <si>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</si>
  <si>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</si>
  <si>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</si>
  <si>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</si>
  <si>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</si>
  <si>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</si>
  <si>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</si>
  <si>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</si>
  <si>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</si>
  <si>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</si>
  <si>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</si>
  <si>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</si>
  <si>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</si>
  <si>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</si>
  <si>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</si>
  <si>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</si>
  <si>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</si>
  <si>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</si>
  <si>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</si>
  <si>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</si>
  <si>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</si>
  <si>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</si>
  <si>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</si>
  <si>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</si>
  <si>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</si>
  <si>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</si>
  <si>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</si>
  <si>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</si>
  <si>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</si>
  <si>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</si>
  <si>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</si>
  <si>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</si>
  <si>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</si>
  <si>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</si>
  <si>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</si>
  <si>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</si>
  <si>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</si>
  <si>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</si>
  <si>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</si>
  <si>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</si>
  <si>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</si>
  <si>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</si>
  <si>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</si>
  <si>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</si>
  <si>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</si>
  <si>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</si>
  <si>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</si>
  <si>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</si>
  <si>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</si>
  <si>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</si>
  <si>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</si>
  <si>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</si>
  <si>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</si>
  <si>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</si>
  <si>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</si>
  <si>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</si>
  <si>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</si>
  <si>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</si>
  <si>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</si>
  <si>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</si>
  <si>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</si>
  <si>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</si>
  <si>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</si>
  <si>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</si>
  <si>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</si>
  <si>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</si>
  <si>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</si>
  <si>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</si>
  <si>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</si>
  <si>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</si>
  <si>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</si>
  <si>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</si>
  <si>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</si>
  <si>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</si>
  <si>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</si>
  <si>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</si>
  <si>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</si>
  <si>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</si>
  <si>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</si>
  <si>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</si>
  <si>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</si>
  <si>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</si>
  <si>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</si>
  <si>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</si>
  <si>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</si>
  <si>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</si>
  <si>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</si>
  <si>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</si>
  <si>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</si>
  <si>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</si>
  <si>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</si>
  <si>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</si>
  <si>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</si>
  <si>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</si>
  <si>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</si>
  <si>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</si>
  <si>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</si>
  <si>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</si>
  <si>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</si>
  <si>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</si>
  <si>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</si>
  <si>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</si>
  <si>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</si>
  <si>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</si>
  <si>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</si>
  <si>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</si>
  <si>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</si>
  <si>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</si>
  <si>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</si>
  <si>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</si>
  <si>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</si>
  <si>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</si>
  <si>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</si>
  <si>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</si>
  <si>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</si>
  <si>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</si>
  <si>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</si>
  <si>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</si>
  <si>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</si>
  <si>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</si>
  <si>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</si>
  <si>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</si>
  <si>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</si>
  <si>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</si>
  <si>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</si>
  <si>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</si>
  <si>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</si>
  <si>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</si>
  <si>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</si>
  <si>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</si>
  <si>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</si>
  <si>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</si>
  <si>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</si>
  <si>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</si>
  <si>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</si>
  <si>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</si>
  <si>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</si>
  <si>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</si>
  <si>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</si>
  <si>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</si>
  <si>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</si>
  <si>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</si>
  <si>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</si>
  <si>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</si>
  <si>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</si>
  <si>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</si>
  <si>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</si>
  <si>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</si>
  <si>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</si>
  <si>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</si>
  <si>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</si>
  <si>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</si>
  <si>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</si>
  <si>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</si>
  <si>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</si>
  <si>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</si>
  <si>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</si>
  <si>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</si>
  <si>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</si>
  <si>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</si>
  <si>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</si>
  <si>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</si>
  <si>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</si>
  <si>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</si>
  <si>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</si>
  <si>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</si>
  <si>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</si>
  <si>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</si>
  <si>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</si>
  <si>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</si>
  <si>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</si>
  <si>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</si>
  <si>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</si>
  <si>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</si>
  <si>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</si>
  <si>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</si>
  <si>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</si>
  <si>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</si>
  <si>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</si>
  <si>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</si>
  <si>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</si>
  <si>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</si>
  <si>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</si>
  <si>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</si>
  <si>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</si>
  <si>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</si>
  <si>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</si>
  <si>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</si>
  <si>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</si>
  <si>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</si>
  <si>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</si>
  <si>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</si>
  <si>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</si>
  <si>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</si>
  <si>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</si>
  <si>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</si>
  <si>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</si>
  <si>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</si>
  <si>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</si>
  <si>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</si>
  <si>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</si>
  <si>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</si>
  <si>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</si>
  <si>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</si>
  <si>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</si>
  <si>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</si>
  <si>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</si>
  <si>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</si>
  <si>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</si>
  <si>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</si>
  <si>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</si>
  <si>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</si>
  <si>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</si>
  <si>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</si>
  <si>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</si>
  <si>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</si>
  <si>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</si>
  <si>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</si>
  <si>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</si>
  <si>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</si>
  <si>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</si>
  <si>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</si>
  <si>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</si>
  <si>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</si>
  <si>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</si>
  <si>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</si>
  <si>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</si>
  <si>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</si>
  <si>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</si>
  <si>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</si>
  <si>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</si>
  <si>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</si>
  <si>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</si>
  <si>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</si>
  <si>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</si>
  <si>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</si>
  <si>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</si>
  <si>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</si>
  <si>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</si>
  <si>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</si>
  <si>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</si>
  <si>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</si>
  <si>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</si>
  <si>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</si>
  <si>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</si>
  <si>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</si>
  <si>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</si>
  <si>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</si>
  <si>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</si>
  <si>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</si>
  <si>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</si>
  <si>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</si>
  <si>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</si>
  <si>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</si>
  <si>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</si>
  <si>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</si>
  <si>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</si>
  <si>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</si>
  <si>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</si>
  <si>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</si>
  <si>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</si>
  <si>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</si>
  <si>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</si>
  <si>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</si>
  <si>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</si>
  <si>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</si>
  <si>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</si>
  <si>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</si>
  <si>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</si>
  <si>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</si>
  <si>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</si>
  <si>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</si>
  <si>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</si>
  <si>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</si>
  <si>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</si>
  <si>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</si>
  <si>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</si>
  <si>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</si>
  <si>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</si>
  <si>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</si>
  <si>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</si>
  <si>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</si>
  <si>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</si>
  <si>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</si>
  <si>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</si>
  <si>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</si>
  <si>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</si>
  <si>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</si>
  <si>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</si>
  <si>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</si>
  <si>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</si>
  <si>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</si>
  <si>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</si>
  <si>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</si>
  <si>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</si>
  <si>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</si>
  <si>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</si>
  <si>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</si>
  <si>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</si>
  <si>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</si>
  <si>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</si>
  <si>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</si>
  <si>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</si>
  <si>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</si>
  <si>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</si>
  <si>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</si>
  <si>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</si>
  <si>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</si>
  <si>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</si>
  <si>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</si>
  <si>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</si>
  <si>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</si>
  <si>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</si>
  <si>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</si>
  <si>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</si>
  <si>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</si>
  <si>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</si>
  <si>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</si>
  <si>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</si>
  <si>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</si>
  <si>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</si>
  <si>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</si>
  <si>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</si>
  <si>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</si>
  <si>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</si>
  <si>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</si>
  <si>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</si>
  <si>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</si>
  <si>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</si>
  <si>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</si>
  <si>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</si>
  <si>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</si>
  <si>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</si>
  <si>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</si>
  <si>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</si>
  <si>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</si>
  <si>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</si>
  <si>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</si>
  <si>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</si>
  <si>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</si>
  <si>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</si>
  <si>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</si>
  <si>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</si>
  <si>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</si>
  <si>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</si>
  <si>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</si>
  <si>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</si>
  <si>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</si>
  <si>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</si>
  <si>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</si>
  <si>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</si>
  <si>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</si>
  <si>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</si>
  <si>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</si>
  <si>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</si>
  <si>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</si>
  <si>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</si>
  <si>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</si>
  <si>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</si>
  <si>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</si>
  <si>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</si>
  <si>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</si>
  <si>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</si>
  <si>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</si>
  <si>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</si>
  <si>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</si>
  <si>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</si>
  <si>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</si>
  <si>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</si>
  <si>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</si>
  <si>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</si>
  <si>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</si>
  <si>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</si>
  <si>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</si>
  <si>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</si>
  <si>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</si>
  <si>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</si>
  <si>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</si>
  <si>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</si>
  <si>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</si>
  <si>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</si>
  <si>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</si>
  <si>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</si>
  <si>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</si>
  <si>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</si>
  <si>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</si>
  <si>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</si>
  <si>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</si>
  <si>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</si>
  <si>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</si>
  <si>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</si>
  <si>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</si>
  <si>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</si>
  <si>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</si>
  <si>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</si>
  <si>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</si>
  <si>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</si>
  <si>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</si>
  <si>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</si>
  <si>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</si>
  <si>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</si>
  <si>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</si>
  <si>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</si>
  <si>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</si>
  <si>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</si>
  <si>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</si>
  <si>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</si>
  <si>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</si>
  <si>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</si>
  <si>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</si>
  <si>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</si>
  <si>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</si>
  <si>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</si>
  <si>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</si>
  <si>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</si>
  <si>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</si>
  <si>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</si>
  <si>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</si>
  <si>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</si>
  <si>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</si>
  <si>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</si>
  <si>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</si>
  <si>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</si>
  <si>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</si>
  <si>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</si>
  <si>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</si>
  <si>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</si>
  <si>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</si>
  <si>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</si>
  <si>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</si>
  <si>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</si>
  <si>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</si>
  <si>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</si>
  <si>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</si>
  <si>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</si>
  <si>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</si>
  <si>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</si>
  <si>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</si>
  <si>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</si>
  <si>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</si>
  <si>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</si>
  <si>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</si>
  <si>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</si>
  <si>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</si>
  <si>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</si>
  <si>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</si>
  <si>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</si>
  <si>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</si>
  <si>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</si>
  <si>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</si>
  <si>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</si>
  <si>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</si>
  <si>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</si>
  <si>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</si>
  <si>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</si>
  <si>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</si>
  <si>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</si>
  <si>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</si>
  <si>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</si>
  <si>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</si>
  <si>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</si>
  <si>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</si>
  <si>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</si>
  <si>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</si>
  <si>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</si>
  <si>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</si>
  <si>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</si>
  <si>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</si>
  <si>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</si>
  <si>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</si>
  <si>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</si>
  <si>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</si>
  <si>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</si>
  <si>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</si>
  <si>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</si>
  <si>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</si>
  <si>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</si>
  <si>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</si>
  <si>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</si>
  <si>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</si>
  <si>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</si>
  <si>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</si>
  <si>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</si>
  <si>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</si>
  <si>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</si>
  <si>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</si>
  <si>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</si>
  <si>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</si>
  <si>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</si>
  <si>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</si>
  <si>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</si>
  <si>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</si>
  <si>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</si>
  <si>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</si>
  <si>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</si>
  <si>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</si>
  <si>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</si>
  <si>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</si>
  <si>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</si>
  <si>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</si>
  <si>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</si>
  <si>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</si>
  <si>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</si>
  <si>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</si>
  <si>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</si>
  <si>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</si>
  <si>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</si>
  <si>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</si>
  <si>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</si>
  <si>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</si>
  <si>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</si>
  <si>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</si>
  <si>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</si>
  <si>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</si>
  <si>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</si>
  <si>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</si>
  <si>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</si>
  <si>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</si>
  <si>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</si>
  <si>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</si>
  <si>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</si>
  <si>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</si>
  <si>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</si>
  <si>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</si>
  <si>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</si>
  <si>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</si>
  <si>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</si>
  <si>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</si>
  <si>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</si>
  <si>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</si>
  <si>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</si>
  <si>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</si>
  <si>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</si>
  <si>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</si>
  <si>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</si>
  <si>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</si>
  <si>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</si>
  <si>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</si>
  <si>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</si>
  <si>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</si>
  <si>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</si>
  <si>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</si>
  <si>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</si>
  <si>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</si>
  <si>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</si>
  <si>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</si>
  <si>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</si>
  <si>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</si>
  <si>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</si>
  <si>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</si>
  <si>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</si>
  <si>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</si>
  <si>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</si>
  <si>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</si>
  <si>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</si>
  <si>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</si>
  <si>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</si>
  <si>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</si>
  <si>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</si>
  <si>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</si>
  <si>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</si>
  <si>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</si>
  <si>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</si>
  <si>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</si>
  <si>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</si>
  <si>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</si>
  <si>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</si>
  <si>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</si>
  <si>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</si>
  <si>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</si>
  <si>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</si>
  <si>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</si>
  <si>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</si>
  <si>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</si>
  <si>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</si>
  <si>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</si>
  <si>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</si>
  <si>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</si>
  <si>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</si>
  <si>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</si>
  <si>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</si>
  <si>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</si>
  <si>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</si>
  <si>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</si>
  <si>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</si>
  <si>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</si>
  <si>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</si>
  <si>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</si>
  <si>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</si>
  <si>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</si>
  <si>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</si>
  <si>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</si>
  <si>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</si>
  <si>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</si>
  <si>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</si>
  <si>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</si>
  <si>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</si>
  <si>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</si>
  <si>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</si>
  <si>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</si>
  <si>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</si>
  <si>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</si>
  <si>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</si>
  <si>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</si>
  <si>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</si>
  <si>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</si>
  <si>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</si>
  <si>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</si>
  <si>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</si>
  <si>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</si>
  <si>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</si>
  <si>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</si>
  <si>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</si>
  <si>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</si>
  <si>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</si>
  <si>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</si>
  <si>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</si>
  <si>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</si>
  <si>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</si>
  <si>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</si>
  <si>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</si>
  <si>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</si>
  <si>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</si>
  <si>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</si>
  <si>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</si>
  <si>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</si>
  <si>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</si>
  <si>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</si>
  <si>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</si>
  <si>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</si>
  <si>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</si>
  <si>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</si>
  <si>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</si>
  <si>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</si>
  <si>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</si>
  <si>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</si>
  <si>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</si>
  <si>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</si>
  <si>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</si>
  <si>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</si>
  <si>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</si>
  <si>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</si>
  <si>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</si>
  <si>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</si>
  <si>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</si>
  <si>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</si>
  <si>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</si>
  <si>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</si>
  <si>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</si>
  <si>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</si>
  <si>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</si>
  <si>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</si>
  <si>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</si>
  <si>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</si>
  <si>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</si>
  <si>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</si>
  <si>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</si>
  <si>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</si>
  <si>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</si>
  <si>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</si>
  <si>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</si>
  <si>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</si>
  <si>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</si>
  <si>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</si>
  <si>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</si>
  <si>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</si>
  <si>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</si>
  <si>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</si>
  <si>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</si>
  <si>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</si>
  <si>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</si>
  <si>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</si>
  <si>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</si>
  <si>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</si>
  <si>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</si>
  <si>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</si>
  <si>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</si>
  <si>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</si>
  <si>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</si>
  <si>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</si>
  <si>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</si>
  <si>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</si>
  <si>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</si>
  <si>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</si>
  <si>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</si>
  <si>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</si>
  <si>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</si>
  <si>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</si>
  <si>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</si>
  <si>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</si>
  <si>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</si>
  <si>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</si>
  <si>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</si>
  <si>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</si>
  <si>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</si>
  <si>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</si>
  <si>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</si>
  <si>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</si>
  <si>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</si>
  <si>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</si>
  <si>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</si>
  <si>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</si>
  <si>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</si>
  <si>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</si>
  <si>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</si>
  <si>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</si>
  <si>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</si>
  <si>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</si>
  <si>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</si>
  <si>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</si>
  <si>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</si>
  <si>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</si>
  <si>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</si>
  <si>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</si>
  <si>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</si>
  <si>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</si>
  <si>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</si>
  <si>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</si>
  <si>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</si>
  <si>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</si>
  <si>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</si>
  <si>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</si>
  <si>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</si>
  <si>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</si>
  <si>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</si>
  <si>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</si>
  <si>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</si>
  <si>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</si>
  <si>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</si>
  <si>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</si>
  <si>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</si>
  <si>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</si>
  <si>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</si>
  <si>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</si>
  <si>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</si>
  <si>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</si>
  <si>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</si>
  <si>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</si>
  <si>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</si>
  <si>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</si>
  <si>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</si>
  <si>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</si>
  <si>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</si>
  <si>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</si>
  <si>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</si>
  <si>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</si>
  <si>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</si>
  <si>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</si>
  <si>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</si>
  <si>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</si>
  <si>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</si>
  <si>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</si>
  <si>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</si>
  <si>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</si>
  <si>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</si>
  <si>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</si>
  <si>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</si>
  <si>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</si>
  <si>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</si>
  <si>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</si>
  <si>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</si>
  <si>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</si>
  <si>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</si>
  <si>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</si>
  <si>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</si>
  <si>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</si>
  <si>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</si>
  <si>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</si>
  <si>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</si>
  <si>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</si>
  <si>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</si>
  <si>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</si>
  <si>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</si>
  <si>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</si>
  <si>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</si>
  <si>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</si>
  <si>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</si>
  <si>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</si>
  <si>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</si>
  <si>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</si>
  <si>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</si>
  <si>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</si>
  <si>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</si>
  <si>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</si>
  <si>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</si>
  <si>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</si>
  <si>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</si>
  <si>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</si>
  <si>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</si>
  <si>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</si>
  <si>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</si>
  <si>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</si>
  <si>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</si>
  <si>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</si>
  <si>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</si>
  <si>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</si>
  <si>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</si>
  <si>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</si>
  <si>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</si>
  <si>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</si>
  <si>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</si>
  <si>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</si>
  <si>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</si>
  <si>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</si>
  <si>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</si>
  <si>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</si>
  <si>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</si>
  <si>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</si>
  <si>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</si>
  <si>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</si>
  <si>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</si>
  <si>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</si>
  <si>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</si>
  <si>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</si>
  <si>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</si>
  <si>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</si>
  <si>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</si>
  <si>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</si>
  <si>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</si>
  <si>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</si>
  <si>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</si>
  <si>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</si>
  <si>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</si>
  <si>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</si>
  <si>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</si>
  <si>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</si>
  <si>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</si>
  <si>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</si>
  <si>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</si>
  <si>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</si>
  <si>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</si>
  <si>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</si>
  <si>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</si>
  <si>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</si>
  <si>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</si>
  <si>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</si>
  <si>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</si>
  <si>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</si>
  <si>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</si>
  <si>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</si>
  <si>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</si>
  <si>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</si>
  <si>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</si>
  <si>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</si>
  <si>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</si>
  <si>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</si>
  <si>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</si>
  <si>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</si>
  <si>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</si>
  <si>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</si>
  <si>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</si>
  <si>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</si>
  <si>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</si>
  <si>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</si>
  <si>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</si>
  <si>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</si>
  <si>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</si>
  <si>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</si>
  <si>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</si>
  <si>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</si>
  <si>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</si>
  <si>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</si>
  <si>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</si>
  <si>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</si>
  <si>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</si>
  <si>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</si>
  <si>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</si>
  <si>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</si>
  <si>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</si>
  <si>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</si>
  <si>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</si>
  <si>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</si>
  <si>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</si>
  <si>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</si>
  <si>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</si>
  <si>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</si>
  <si>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</si>
  <si>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</si>
  <si>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</si>
  <si>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</si>
  <si>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</si>
  <si>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</si>
  <si>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</si>
  <si>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</si>
  <si>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</si>
  <si>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</si>
  <si>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</si>
  <si>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</si>
  <si>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</si>
  <si>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</si>
  <si>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</si>
  <si>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</si>
  <si>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</si>
  <si>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</si>
  <si>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</si>
  <si>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</si>
  <si>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</si>
  <si>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</si>
  <si>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</si>
  <si>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</si>
  <si>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</si>
  <si>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</si>
  <si>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</si>
  <si>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</si>
  <si>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</si>
  <si>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</si>
  <si>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</si>
  <si>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</si>
  <si>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</si>
  <si>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</si>
  <si>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</si>
  <si>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</si>
  <si>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</si>
  <si>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</si>
  <si>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</si>
  <si>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</si>
  <si>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</si>
  <si>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</si>
  <si>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</si>
  <si>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</si>
  <si>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</si>
  <si>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</si>
  <si>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</si>
  <si>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</si>
  <si>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</si>
  <si>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</si>
  <si>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</si>
  <si>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</si>
  <si>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</si>
  <si>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</si>
  <si>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</si>
  <si>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</si>
  <si>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</si>
  <si>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</si>
  <si>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</si>
  <si>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</si>
  <si>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</si>
  <si>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</si>
  <si>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</si>
  <si>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</si>
  <si>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</si>
  <si>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</si>
  <si>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</si>
  <si>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</si>
  <si>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</si>
  <si>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</si>
  <si>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</si>
  <si>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</si>
  <si>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</si>
  <si>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</si>
  <si>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</si>
  <si>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</si>
  <si>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</si>
  <si>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</si>
  <si>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</si>
  <si>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</si>
  <si>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</si>
  <si>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</si>
  <si>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</si>
  <si>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</si>
  <si>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</si>
  <si>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</si>
  <si>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</si>
  <si>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</si>
  <si>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</si>
  <si>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</si>
  <si>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</si>
  <si>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</si>
  <si>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</si>
  <si>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</si>
  <si>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</si>
  <si>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</si>
  <si>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</si>
  <si>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</si>
  <si>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</si>
  <si>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</si>
  <si>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</si>
  <si>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</si>
  <si>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</si>
  <si>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</si>
  <si>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</si>
  <si>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</si>
  <si>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</si>
  <si>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</si>
  <si>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</si>
  <si>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</si>
  <si>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</si>
  <si>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</si>
  <si>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</si>
  <si>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</si>
  <si>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</si>
  <si>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</si>
  <si>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</si>
  <si>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</si>
  <si>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</si>
  <si>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</si>
  <si>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</si>
  <si>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</si>
  <si>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</si>
  <si>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</si>
  <si>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</si>
  <si>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</si>
  <si>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</si>
  <si>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</si>
  <si>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</si>
  <si>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</si>
  <si>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</si>
  <si>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</si>
  <si>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</si>
  <si>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</si>
  <si>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</si>
  <si>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</si>
  <si>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</si>
  <si>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</si>
  <si>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</si>
  <si>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</si>
  <si>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</si>
  <si>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</si>
  <si>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</si>
  <si>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</si>
  <si>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</si>
  <si>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</si>
  <si>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</si>
  <si>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</si>
  <si>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</si>
  <si>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</si>
  <si>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</si>
  <si>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</si>
  <si>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</si>
  <si>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</si>
  <si>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</si>
  <si>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</si>
  <si>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</si>
  <si>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</si>
  <si>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</si>
  <si>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</si>
  <si>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</si>
  <si>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</si>
  <si>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</si>
  <si>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</si>
  <si>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</si>
  <si>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</si>
  <si>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</si>
  <si>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</si>
  <si>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</si>
  <si>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</si>
  <si>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</si>
  <si>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</si>
  <si>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</si>
  <si>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</si>
  <si>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</si>
  <si>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</si>
  <si>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</si>
  <si>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</si>
  <si>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</si>
  <si>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</si>
  <si>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</si>
  <si>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</si>
  <si>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</si>
  <si>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</si>
  <si>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</si>
  <si>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</si>
  <si>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</si>
  <si>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</si>
  <si>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</si>
  <si>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</si>
  <si>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</si>
  <si>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</si>
  <si>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</si>
  <si>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</si>
  <si>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</si>
  <si>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</si>
  <si>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</si>
  <si>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</si>
  <si>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</si>
  <si>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</si>
  <si>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</si>
  <si>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</si>
  <si>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</si>
  <si>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</si>
  <si>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</si>
  <si>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</si>
  <si>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</si>
  <si>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</si>
  <si>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</si>
  <si>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</si>
  <si>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</si>
  <si>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</si>
  <si>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</si>
  <si>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</si>
  <si>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</si>
  <si>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</si>
  <si>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</si>
  <si>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</si>
  <si>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</si>
  <si>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</si>
  <si>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</si>
  <si>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</si>
  <si>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</si>
  <si>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</si>
  <si>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</si>
  <si>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</si>
  <si>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</si>
  <si>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</si>
  <si>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</si>
  <si>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</si>
  <si>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</si>
  <si>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</si>
  <si>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</si>
  <si>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</si>
  <si>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</si>
  <si>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</si>
  <si>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</si>
  <si>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</si>
  <si>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</si>
  <si>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</si>
  <si>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</si>
  <si>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</si>
  <si>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</si>
  <si>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</si>
  <si>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</si>
  <si>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</si>
  <si>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</si>
  <si>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</si>
  <si>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</si>
  <si>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</si>
  <si>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</si>
  <si>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</si>
  <si>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</si>
  <si>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</si>
  <si>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</si>
  <si>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</si>
  <si>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</si>
  <si>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</si>
  <si>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</si>
  <si>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</si>
  <si>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</si>
  <si>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</si>
  <si>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</si>
  <si>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</si>
  <si>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</si>
  <si>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</si>
  <si>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</si>
  <si>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</si>
  <si>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</si>
  <si>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</si>
  <si>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</si>
  <si>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</si>
  <si>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</si>
  <si>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</si>
  <si>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</si>
  <si>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</si>
  <si>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</si>
  <si>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</si>
  <si>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</si>
  <si>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</si>
  <si>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</si>
  <si>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</si>
  <si>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</si>
  <si>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</si>
  <si>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</si>
  <si>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</si>
  <si>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</si>
  <si>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</si>
  <si>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</si>
  <si>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</si>
  <si>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</si>
  <si>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</si>
  <si>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</si>
  <si>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</si>
  <si>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</si>
  <si>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</si>
  <si>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</si>
  <si>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</si>
  <si>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</si>
  <si>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</si>
  <si>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</si>
  <si>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</si>
  <si>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</si>
  <si>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</si>
  <si>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</si>
  <si>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</si>
  <si>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</si>
  <si>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</si>
  <si>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</si>
  <si>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</si>
  <si>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</si>
  <si>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</si>
  <si>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</si>
  <si>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</si>
  <si>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</si>
  <si>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</si>
  <si>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</si>
  <si>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</si>
  <si>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</si>
  <si>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</si>
  <si>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</si>
  <si>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</si>
  <si>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</si>
  <si>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</si>
  <si>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</si>
  <si>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</si>
  <si>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</si>
  <si>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</si>
  <si>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</si>
  <si>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</si>
  <si>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</si>
  <si>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</si>
  <si>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</si>
  <si>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</si>
  <si>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</si>
  <si>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</si>
  <si>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</si>
  <si>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</si>
  <si>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</si>
  <si>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</si>
  <si>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</si>
  <si>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</si>
  <si>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</si>
  <si>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</si>
  <si>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</si>
  <si>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</si>
  <si>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</si>
  <si>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</si>
  <si>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</si>
  <si>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</si>
  <si>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</si>
  <si>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</si>
  <si>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</si>
  <si>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</si>
  <si>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</si>
  <si>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</si>
  <si>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</si>
  <si>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</si>
  <si>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</si>
  <si>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</si>
  <si>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</si>
  <si>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</si>
  <si>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</si>
  <si>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</si>
  <si>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</si>
  <si>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</si>
  <si>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</si>
  <si>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</si>
  <si>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</si>
  <si>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</si>
  <si>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</si>
  <si>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</si>
  <si>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</si>
  <si>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</si>
  <si>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</si>
  <si>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</si>
  <si>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</si>
  <si>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</si>
  <si>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</si>
  <si>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</si>
  <si>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</si>
  <si>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</si>
  <si>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</si>
  <si>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</si>
  <si>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</si>
  <si>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</si>
  <si>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</si>
  <si>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</si>
  <si>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</si>
  <si>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</si>
  <si>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</si>
  <si>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</si>
  <si>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</si>
  <si>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</si>
  <si>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</si>
  <si>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</si>
  <si>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</si>
  <si>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</si>
  <si>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</si>
  <si>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</si>
  <si>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</si>
  <si>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</si>
  <si>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</si>
  <si>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</si>
  <si>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</si>
  <si>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</si>
  <si>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</si>
  <si>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</si>
  <si>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</si>
  <si>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</si>
  <si>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</si>
  <si>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</si>
  <si>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</si>
  <si>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</si>
  <si>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</si>
  <si>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</si>
  <si>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</si>
  <si>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</si>
  <si>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</si>
  <si>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</si>
  <si>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</si>
  <si>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</si>
  <si>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</si>
  <si>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</si>
  <si>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</si>
  <si>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</si>
  <si>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</si>
  <si>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</si>
  <si>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</si>
  <si>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</si>
  <si>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</si>
  <si>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</si>
  <si>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</si>
  <si>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</si>
  <si>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</si>
  <si>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</si>
  <si>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</si>
  <si>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</si>
  <si>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</si>
  <si>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</si>
  <si>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</si>
  <si>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</si>
  <si>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</si>
  <si>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</si>
  <si>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</si>
  <si>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</si>
  <si>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</si>
  <si>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</si>
  <si>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</si>
  <si>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</si>
  <si>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</si>
  <si>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</si>
  <si>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</si>
  <si>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</si>
  <si>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</si>
  <si>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</si>
  <si>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</si>
  <si>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</si>
  <si>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</si>
  <si>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</si>
  <si>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</si>
  <si>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</si>
  <si>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</si>
  <si>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</si>
  <si>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</si>
  <si>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</si>
  <si>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</si>
  <si>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</si>
  <si>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</si>
  <si>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</si>
  <si>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</si>
  <si>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</si>
  <si>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</si>
  <si>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</si>
  <si>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</si>
  <si>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</si>
  <si>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</si>
  <si>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</si>
  <si>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</si>
  <si>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</si>
  <si>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</si>
  <si>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</si>
  <si>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</si>
  <si>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</si>
  <si>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</si>
  <si>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</si>
  <si>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</si>
  <si>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</si>
  <si>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</si>
  <si>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</si>
  <si>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</si>
  <si>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</si>
  <si>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</si>
  <si>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</si>
  <si>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</si>
  <si>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</si>
  <si>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</si>
  <si>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</si>
  <si>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</si>
  <si>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</si>
  <si>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</si>
  <si>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</si>
  <si>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</si>
  <si>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</si>
  <si>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</si>
  <si>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</si>
  <si>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</si>
  <si>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</si>
  <si>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</si>
  <si>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</si>
  <si>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</si>
  <si>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</si>
  <si>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</si>
  <si>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</si>
  <si>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</si>
  <si>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</si>
  <si>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</si>
  <si>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</si>
  <si>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</si>
  <si>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</si>
  <si>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</si>
  <si>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</si>
  <si>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</si>
  <si>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</si>
  <si>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</si>
  <si>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</si>
  <si>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</si>
  <si>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</si>
  <si>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</si>
  <si>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</si>
  <si>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</si>
  <si>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</si>
  <si>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</si>
  <si>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</si>
  <si>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</si>
  <si>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</si>
  <si>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</si>
  <si>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</si>
  <si>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</si>
  <si>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</si>
  <si>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</si>
  <si>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</si>
  <si>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</si>
  <si>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</si>
  <si>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</si>
  <si>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</si>
  <si>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</si>
  <si>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</si>
  <si>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</si>
  <si>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</si>
  <si>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</si>
  <si>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</si>
  <si>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</si>
  <si>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</si>
  <si>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</si>
  <si>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</si>
  <si>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</si>
  <si>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</si>
  <si>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</si>
  <si>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</si>
  <si>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</si>
  <si>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</si>
  <si>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</si>
  <si>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</si>
  <si>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</si>
  <si>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</si>
  <si>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</si>
  <si>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</si>
  <si>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</si>
  <si>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</si>
  <si>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</si>
  <si>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</si>
  <si>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</si>
  <si>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</si>
  <si>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</si>
  <si>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</si>
  <si>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</si>
  <si>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</si>
  <si>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</si>
  <si>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</si>
  <si>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</si>
  <si>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</si>
  <si>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</si>
  <si>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</si>
  <si>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</si>
  <si>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</si>
  <si>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</si>
  <si>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</si>
  <si>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</si>
  <si>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</si>
  <si>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</si>
  <si>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</si>
  <si>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</si>
  <si>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</si>
  <si>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</si>
  <si>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</si>
  <si>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</si>
  <si>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</si>
  <si>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</si>
  <si>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</si>
  <si>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</si>
  <si>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</si>
  <si>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</si>
  <si>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</si>
  <si>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</si>
  <si>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</si>
  <si>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</si>
  <si>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</si>
  <si>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</si>
  <si>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</si>
  <si>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</si>
  <si>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</si>
  <si>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</si>
  <si>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</si>
  <si>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</si>
  <si>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</si>
  <si>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</si>
  <si>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</si>
  <si>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</si>
  <si>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</si>
  <si>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</si>
  <si>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</si>
  <si>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</si>
  <si>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</si>
  <si>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</si>
  <si>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</si>
  <si>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</si>
  <si>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</si>
  <si>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</si>
  <si>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</si>
  <si>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</si>
  <si>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</si>
  <si>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</si>
  <si>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</si>
  <si>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</si>
  <si>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</si>
  <si>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</si>
  <si>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</si>
  <si>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</si>
  <si>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</si>
  <si>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</si>
  <si>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</si>
  <si>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</si>
  <si>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</si>
  <si>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</si>
  <si>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</si>
  <si>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</si>
  <si>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</si>
  <si>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</si>
  <si>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</si>
  <si>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</si>
  <si>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</si>
  <si>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</si>
  <si>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</si>
  <si>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</si>
  <si>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</si>
  <si>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</si>
  <si>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</si>
  <si>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</si>
  <si>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</si>
  <si>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</si>
  <si>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</si>
  <si>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</si>
  <si>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</si>
  <si>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</si>
  <si>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</si>
  <si>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</si>
  <si>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</si>
  <si>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</si>
  <si>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</si>
  <si>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</si>
  <si>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</si>
  <si>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</si>
  <si>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</si>
  <si>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</si>
  <si>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</si>
  <si>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</si>
  <si>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</si>
  <si>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</si>
  <si>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</si>
  <si>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</si>
  <si>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</si>
  <si>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</si>
  <si>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</si>
  <si>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</si>
  <si>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</si>
  <si>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</si>
  <si>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</si>
  <si>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</si>
  <si>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</si>
  <si>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</si>
  <si>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</si>
  <si>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</si>
  <si>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</si>
  <si>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</si>
  <si>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</si>
  <si>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</si>
  <si>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</si>
  <si>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</si>
  <si>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</si>
  <si>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</si>
  <si>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</si>
  <si>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</si>
  <si>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</si>
  <si>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</si>
  <si>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</si>
  <si>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</si>
  <si>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</si>
  <si>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</si>
  <si>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</si>
  <si>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</si>
  <si>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</si>
  <si>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</si>
  <si>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</si>
  <si>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</si>
  <si>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</si>
  <si>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</si>
  <si>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</si>
  <si>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</si>
  <si>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</si>
  <si>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</si>
  <si>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</si>
  <si>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</si>
  <si>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</si>
  <si>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</si>
  <si>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</si>
  <si>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</si>
  <si>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</si>
  <si>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</si>
  <si>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</si>
  <si>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</si>
  <si>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</si>
  <si>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</si>
  <si>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</si>
  <si>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</si>
  <si>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</si>
  <si>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</si>
  <si>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</si>
  <si>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</si>
  <si>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</si>
  <si>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</si>
  <si>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</si>
  <si>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</si>
  <si>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</si>
  <si>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</si>
  <si>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</si>
  <si>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</si>
  <si>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</si>
  <si>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</si>
  <si>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</si>
  <si>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</si>
  <si>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</si>
  <si>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</si>
  <si>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</si>
  <si>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</si>
  <si>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</si>
  <si>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</si>
  <si>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</si>
  <si>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</si>
  <si>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</si>
  <si>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</si>
  <si>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</si>
  <si>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</si>
  <si>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</si>
  <si>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</si>
  <si>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</si>
  <si>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</si>
  <si>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</si>
  <si>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</si>
  <si>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</si>
  <si>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</si>
  <si>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</si>
  <si>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</si>
  <si>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</si>
  <si>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</si>
  <si>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</si>
  <si>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</si>
  <si>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</si>
  <si>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</si>
  <si>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</si>
  <si>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</si>
  <si>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</si>
  <si>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</si>
  <si>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</si>
  <si>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</si>
  <si>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</si>
  <si>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</si>
  <si>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</si>
  <si>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</si>
  <si>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</si>
  <si>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</si>
  <si>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</si>
  <si>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</si>
  <si>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</si>
  <si>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</si>
  <si>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</si>
  <si>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</si>
  <si>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</si>
  <si>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</si>
  <si>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</si>
  <si>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</si>
  <si>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</si>
  <si>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</si>
  <si>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</si>
  <si>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</si>
  <si>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</si>
  <si>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</si>
  <si>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</si>
  <si>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</si>
  <si>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</si>
  <si>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</si>
  <si>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</si>
  <si>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</si>
  <si>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</si>
  <si>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</si>
  <si>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</si>
  <si>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</si>
  <si>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</si>
  <si>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</si>
  <si>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</si>
  <si>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</si>
  <si>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</si>
  <si>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</si>
  <si>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</si>
  <si>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</si>
  <si>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</si>
  <si>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</si>
  <si>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</si>
  <si>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</si>
  <si>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</si>
  <si>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</si>
  <si>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</si>
  <si>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</si>
  <si>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</si>
  <si>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</si>
  <si>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</si>
  <si>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</si>
  <si>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</si>
  <si>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</si>
  <si>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</si>
  <si>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</si>
  <si>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</si>
  <si>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</si>
  <si>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</si>
  <si>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</si>
  <si>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</si>
  <si>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</si>
  <si>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</si>
  <si>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</si>
  <si>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</si>
  <si>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</si>
  <si>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</si>
  <si>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</si>
  <si>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</si>
  <si>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</si>
  <si>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</si>
  <si>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</si>
  <si>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</si>
  <si>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</si>
  <si>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</si>
  <si>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</si>
  <si>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</si>
  <si>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</si>
  <si>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</si>
  <si>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</si>
  <si>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</si>
  <si>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</si>
  <si>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</si>
  <si>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</si>
  <si>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</si>
  <si>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</si>
  <si>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</si>
  <si>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</si>
  <si>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</si>
  <si>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</si>
  <si>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</si>
  <si>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</si>
  <si>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</si>
  <si>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</si>
  <si>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</si>
  <si>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</si>
  <si>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</si>
  <si>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</si>
  <si>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</si>
  <si>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</si>
  <si>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</si>
  <si>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</si>
  <si>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</si>
  <si>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</si>
  <si>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</si>
  <si>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</si>
  <si>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</si>
  <si>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</si>
  <si>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</si>
  <si>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</si>
  <si>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</si>
  <si>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</si>
  <si>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</si>
  <si>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</si>
  <si>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</si>
  <si>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</si>
  <si>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</si>
  <si>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</si>
  <si>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</si>
  <si>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</si>
  <si>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</si>
  <si>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</si>
  <si>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</si>
  <si>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</si>
  <si>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</si>
  <si>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</si>
  <si>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</si>
  <si>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</si>
  <si>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</si>
  <si>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</si>
  <si>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</si>
  <si>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</si>
  <si>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</si>
  <si>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</si>
  <si>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</si>
  <si>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</si>
  <si>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</si>
  <si>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</si>
  <si>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</si>
  <si>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</si>
  <si>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</si>
  <si>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</si>
  <si>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</si>
  <si>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</si>
  <si>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</si>
  <si>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</si>
  <si>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</si>
  <si>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</si>
  <si>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</si>
  <si>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</si>
  <si>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</si>
  <si>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</si>
  <si>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</si>
  <si>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</si>
  <si>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</si>
  <si>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</si>
  <si>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</si>
  <si>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</si>
  <si>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</si>
  <si>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</si>
  <si>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</si>
  <si>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</si>
  <si>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</si>
  <si>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</si>
  <si>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</si>
  <si>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</si>
  <si>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</si>
  <si>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</si>
  <si>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</si>
  <si>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</si>
  <si>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</si>
  <si>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</si>
  <si>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</si>
  <si>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</si>
  <si>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</si>
  <si>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</si>
  <si>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</si>
  <si>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</si>
  <si>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</si>
  <si>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</si>
  <si>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</si>
  <si>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</si>
  <si>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</si>
  <si>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</si>
  <si>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</si>
  <si>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</si>
  <si>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</si>
  <si>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</si>
  <si>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</si>
  <si>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</si>
  <si>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</si>
  <si>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</si>
  <si>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</si>
  <si>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</si>
  <si>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</si>
  <si>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</si>
  <si>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</si>
  <si>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</si>
  <si>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</si>
  <si>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</si>
  <si>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</si>
  <si>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</si>
  <si>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</si>
  <si>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</si>
  <si>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</si>
  <si>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</si>
  <si>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</si>
  <si>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</si>
  <si>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</si>
  <si>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</si>
  <si>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</si>
  <si>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</si>
  <si>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</si>
  <si>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</si>
  <si>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</si>
  <si>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</si>
  <si>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</si>
  <si>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</si>
  <si>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</si>
  <si>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</si>
  <si>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</si>
  <si>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</si>
  <si>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</si>
  <si>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</si>
  <si>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</si>
  <si>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</si>
  <si>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</si>
  <si>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</si>
  <si>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</si>
  <si>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</si>
  <si>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</si>
  <si>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</si>
  <si>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</si>
  <si>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</si>
  <si>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</si>
  <si>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</si>
  <si>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</si>
  <si>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</si>
  <si>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</si>
  <si>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</si>
  <si>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</si>
  <si>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</si>
  <si>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</si>
  <si>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</si>
  <si>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</si>
  <si>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</si>
  <si>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</si>
  <si>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</si>
  <si>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</si>
  <si>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</si>
  <si>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</si>
  <si>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</si>
  <si>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</si>
  <si>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</si>
  <si>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</si>
  <si>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</si>
  <si>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</si>
  <si>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</si>
  <si>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</si>
  <si>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</si>
  <si>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</si>
  <si>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</si>
  <si>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</si>
  <si>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</si>
  <si>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</si>
  <si>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</si>
  <si>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</si>
  <si>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</si>
  <si>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</si>
  <si>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</si>
  <si>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</si>
  <si>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</si>
  <si>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</si>
  <si>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</si>
  <si>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</si>
  <si>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</si>
  <si>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</si>
  <si>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</si>
  <si>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</si>
  <si>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</si>
  <si>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</si>
  <si>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</si>
  <si>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</si>
  <si>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</si>
  <si>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</si>
  <si>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</si>
  <si>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</si>
  <si>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</si>
  <si>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</si>
  <si>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</si>
  <si>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</si>
  <si>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</si>
  <si>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</si>
  <si>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</si>
  <si>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</si>
  <si>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</si>
  <si>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</si>
  <si>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</si>
  <si>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</si>
  <si>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</si>
  <si>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</si>
  <si>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</si>
  <si>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</si>
  <si>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</si>
  <si>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</si>
  <si>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</si>
  <si>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</si>
  <si>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</si>
  <si>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</si>
  <si>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</si>
  <si>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</si>
  <si>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</si>
  <si>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</si>
  <si>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</si>
  <si>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</si>
  <si>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</si>
  <si>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</si>
  <si>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</si>
  <si>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</si>
  <si>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</si>
  <si>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</si>
  <si>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</si>
  <si>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</si>
  <si>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</si>
  <si>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</si>
  <si>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</si>
  <si>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</si>
  <si>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</si>
  <si>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</si>
  <si>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</si>
  <si>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</si>
  <si>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</si>
  <si>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</si>
  <si>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</si>
  <si>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</si>
  <si>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</si>
  <si>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</si>
  <si>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</si>
  <si>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</si>
  <si>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</si>
  <si>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</si>
  <si>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</si>
  <si>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</si>
  <si>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</si>
  <si>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</si>
  <si>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</si>
  <si>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</si>
  <si>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</si>
  <si>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</si>
  <si>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</si>
  <si>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</si>
  <si>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</si>
  <si>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</si>
  <si>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</si>
  <si>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</si>
  <si>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</si>
  <si>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</si>
  <si>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</si>
  <si>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</si>
  <si>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</si>
  <si>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</si>
  <si>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</si>
  <si>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</si>
  <si>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</si>
  <si>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</si>
  <si>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</si>
  <si>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</si>
  <si>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</si>
  <si>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</si>
  <si>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</si>
  <si>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</si>
  <si>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</si>
  <si>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</si>
  <si>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</si>
  <si>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</si>
  <si>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</si>
  <si>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</si>
  <si>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</si>
  <si>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</si>
  <si>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</si>
  <si>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</si>
  <si>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</si>
  <si>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</si>
  <si>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</si>
  <si>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</si>
  <si>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</si>
  <si>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</si>
  <si>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</si>
  <si>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</si>
  <si>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</si>
  <si>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</si>
  <si>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</si>
  <si>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</si>
  <si>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</si>
  <si>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</si>
  <si>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</si>
  <si>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</si>
  <si>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</si>
  <si>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</si>
  <si>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</si>
  <si>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</si>
  <si>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</si>
  <si>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</si>
  <si>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</si>
  <si>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</si>
  <si>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</si>
  <si>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</si>
  <si>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</si>
  <si>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</si>
  <si>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</si>
  <si>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</si>
  <si>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</si>
  <si>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</si>
  <si>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</si>
  <si>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</si>
  <si>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</si>
  <si>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</si>
  <si>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</si>
  <si>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</si>
  <si>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</si>
  <si>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</si>
  <si>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</si>
  <si>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</si>
  <si>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</si>
  <si>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</si>
  <si>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</si>
  <si>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</si>
  <si>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</si>
  <si>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</si>
  <si>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</si>
  <si>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</si>
  <si>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</si>
  <si>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</si>
  <si>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</si>
  <si>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</si>
  <si>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</si>
  <si>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</si>
  <si>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</si>
  <si>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</si>
  <si>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</si>
  <si>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</si>
  <si>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</si>
  <si>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</si>
  <si>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</si>
  <si>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</si>
  <si>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</si>
  <si>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</si>
  <si>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</si>
  <si>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</si>
  <si>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</si>
  <si>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</si>
  <si>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</si>
  <si>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</si>
  <si>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</si>
  <si>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</si>
  <si>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</si>
  <si>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</si>
  <si>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</si>
  <si>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</si>
  <si>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</si>
  <si>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</si>
  <si>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</si>
  <si>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</si>
  <si>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</si>
  <si>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</si>
  <si>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</si>
  <si>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</si>
  <si>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</si>
  <si>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</si>
  <si>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</si>
  <si>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</si>
  <si>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</si>
  <si>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</si>
  <si>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</si>
  <si>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</si>
  <si>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</si>
  <si>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</si>
  <si>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</si>
  <si>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</si>
  <si>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</si>
  <si>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</si>
  <si>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</si>
  <si>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</si>
  <si>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</si>
  <si>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</si>
  <si>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</si>
  <si>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</si>
  <si>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</si>
  <si>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</si>
  <si>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</si>
  <si>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</si>
  <si>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</si>
  <si>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</si>
  <si>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</si>
  <si>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</si>
  <si>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</si>
  <si>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</si>
  <si>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</si>
  <si>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</si>
  <si>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</si>
  <si>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</si>
  <si>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</si>
  <si>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</si>
  <si>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</si>
  <si>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</si>
  <si>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</si>
  <si>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</si>
  <si>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</si>
  <si>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</si>
  <si>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</si>
  <si>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</si>
  <si>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</si>
  <si>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</si>
  <si>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</si>
  <si>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</si>
  <si>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</si>
  <si>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</si>
  <si>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</si>
  <si>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</si>
  <si>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</si>
  <si>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</si>
  <si>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</si>
  <si>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</si>
  <si>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</si>
  <si>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</si>
  <si>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</si>
  <si>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</si>
  <si>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</si>
  <si>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</si>
  <si>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</si>
  <si>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</si>
  <si>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</si>
  <si>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</si>
  <si>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</si>
  <si>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</si>
  <si>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</si>
  <si>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</si>
  <si>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</si>
  <si>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</si>
  <si>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</si>
  <si>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</si>
  <si>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</si>
  <si>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</si>
  <si>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</si>
  <si>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</si>
  <si>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</si>
  <si>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</si>
  <si>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</si>
  <si>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</si>
  <si>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</si>
  <si>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</si>
  <si>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</si>
  <si>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</si>
  <si>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</si>
  <si>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</si>
  <si>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</si>
  <si>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</si>
  <si>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</si>
  <si>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</si>
  <si>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</si>
  <si>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</si>
  <si>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</si>
  <si>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</si>
  <si>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</si>
  <si>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</si>
  <si>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</si>
  <si>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</si>
  <si>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</si>
  <si>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</si>
  <si>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</si>
  <si>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</si>
  <si>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</si>
  <si>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</si>
  <si>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</si>
  <si>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</si>
  <si>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</si>
  <si>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</si>
  <si>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</si>
  <si>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</si>
  <si>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</si>
  <si>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</si>
  <si>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</si>
  <si>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</si>
  <si>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</si>
  <si>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</si>
  <si>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</si>
  <si>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</si>
  <si>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</si>
  <si>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</si>
  <si>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</si>
  <si>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</si>
  <si>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</si>
  <si>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</si>
  <si>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</si>
  <si>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</si>
  <si>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</si>
  <si>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</si>
  <si>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</si>
  <si>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</si>
  <si>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</si>
  <si>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</si>
  <si>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</si>
  <si>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</si>
  <si>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</si>
  <si>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</si>
  <si>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</si>
  <si>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</si>
  <si>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</si>
  <si>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</si>
  <si>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</si>
  <si>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</si>
  <si>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</si>
  <si>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</si>
  <si>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</si>
  <si>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</si>
  <si>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</si>
  <si>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</si>
  <si>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</si>
  <si>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</si>
  <si>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</si>
  <si>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</si>
  <si>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</si>
  <si>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</si>
  <si>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</si>
  <si>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</si>
  <si>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</si>
  <si>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</si>
  <si>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</si>
  <si>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</si>
  <si>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</si>
  <si>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</si>
  <si>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</si>
  <si>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</si>
  <si>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</si>
  <si>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</si>
  <si>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</si>
  <si>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</si>
  <si>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</si>
  <si>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</si>
  <si>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</si>
  <si>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</si>
  <si>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</si>
  <si>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</si>
  <si>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</si>
  <si>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</si>
  <si>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</si>
  <si>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</si>
  <si>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</si>
  <si>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</si>
  <si>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</si>
  <si>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</si>
  <si>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</si>
  <si>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</si>
  <si>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</si>
  <si>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</si>
  <si>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</si>
  <si>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</si>
  <si>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</si>
  <si>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</si>
  <si>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</si>
  <si>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</si>
  <si>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</si>
  <si>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</si>
  <si>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</si>
  <si>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</si>
  <si>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</si>
  <si>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</si>
  <si>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</si>
  <si>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</si>
  <si>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</si>
  <si>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</si>
  <si>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</si>
  <si>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</si>
  <si>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</si>
  <si>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</si>
  <si>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</si>
  <si>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</si>
  <si>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</si>
  <si>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</si>
  <si>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</si>
  <si>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</si>
  <si>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</si>
  <si>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</si>
  <si>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</si>
  <si>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</si>
  <si>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</si>
  <si>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</si>
  <si>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</si>
  <si>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</si>
  <si>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</si>
  <si>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</si>
  <si>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</si>
  <si>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</si>
  <si>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</si>
  <si>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</si>
  <si>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</si>
  <si>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</si>
  <si>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</si>
  <si>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</si>
  <si>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</si>
  <si>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</si>
  <si>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</si>
  <si>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</si>
  <si>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</si>
  <si>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</si>
  <si>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</si>
  <si>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</si>
  <si>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</si>
  <si>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</si>
  <si>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</si>
  <si>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</si>
  <si>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</si>
  <si>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</si>
  <si>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</si>
  <si>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</si>
  <si>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</si>
  <si>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</si>
  <si>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</si>
  <si>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</si>
  <si>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</si>
  <si>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</si>
  <si>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</si>
  <si>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</si>
  <si>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</si>
  <si>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</si>
  <si>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</si>
  <si>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</si>
  <si>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</si>
  <si>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</si>
  <si>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</si>
  <si>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</si>
  <si>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</si>
  <si>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</si>
  <si>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</si>
  <si>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</si>
  <si>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</si>
  <si>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</si>
  <si>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</si>
  <si>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</si>
  <si>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</si>
  <si>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</si>
  <si>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</si>
  <si>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</si>
  <si>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</si>
  <si>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</si>
  <si>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</si>
  <si>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</si>
  <si>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</si>
  <si>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</si>
  <si>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</si>
  <si>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</si>
  <si>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</si>
  <si>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</si>
  <si>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</si>
  <si>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</si>
  <si>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</si>
  <si>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</si>
  <si>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</si>
  <si>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</si>
  <si>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</si>
  <si>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</si>
  <si>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</si>
  <si>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</si>
  <si>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</si>
  <si>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</si>
  <si>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</si>
  <si>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</si>
  <si>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</si>
  <si>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</si>
  <si>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</si>
  <si>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</si>
  <si>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</si>
  <si>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</si>
  <si>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</si>
  <si>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</si>
  <si>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</si>
  <si>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</si>
  <si>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</si>
  <si>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</si>
  <si>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</si>
  <si>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</si>
  <si>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</si>
  <si>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</si>
  <si>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</si>
  <si>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</si>
  <si>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</si>
  <si>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</si>
  <si>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</si>
  <si>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</si>
  <si>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</si>
  <si>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</si>
  <si>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</si>
  <si>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</si>
  <si>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</si>
  <si>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</si>
  <si>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</si>
  <si>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</si>
  <si>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</si>
  <si>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</si>
  <si>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</si>
  <si>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</si>
  <si>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</si>
  <si>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</si>
  <si>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</si>
  <si>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</si>
  <si>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</si>
  <si>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</si>
  <si>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</si>
  <si>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</si>
  <si>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</si>
  <si>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</si>
  <si>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</si>
  <si>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</si>
  <si>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</si>
  <si>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</si>
  <si>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</si>
  <si>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</si>
  <si>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</si>
  <si>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</si>
  <si>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</si>
  <si>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</si>
  <si>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</si>
  <si>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</si>
  <si>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</si>
  <si>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</si>
  <si>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</si>
  <si>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</si>
  <si>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</si>
  <si>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</si>
  <si>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</si>
  <si>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</si>
  <si>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</si>
  <si>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</si>
  <si>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</si>
  <si>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</si>
  <si>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</si>
  <si>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</si>
  <si>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</si>
  <si>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</si>
  <si>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</si>
  <si>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</si>
  <si>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</si>
  <si>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</si>
  <si>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</si>
  <si>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</si>
  <si>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</si>
  <si>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</si>
  <si>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</si>
  <si>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</si>
  <si>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</si>
  <si>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</si>
  <si>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</si>
  <si>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</si>
  <si>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</si>
  <si>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</si>
  <si>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</si>
  <si>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</si>
  <si>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</si>
  <si>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</si>
  <si>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</si>
  <si>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</si>
  <si>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</si>
  <si>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</si>
  <si>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</si>
  <si>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</si>
  <si>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</si>
  <si>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</si>
  <si>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</si>
  <si>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</si>
  <si>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</si>
  <si>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</si>
  <si>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</si>
  <si>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</si>
  <si>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</si>
  <si>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</si>
  <si>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</si>
  <si>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</si>
  <si>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</si>
  <si>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</si>
  <si>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</si>
  <si>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</si>
  <si>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</si>
  <si>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</si>
  <si>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</si>
  <si>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</si>
  <si>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</si>
  <si>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</si>
  <si>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</si>
  <si>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</si>
  <si>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</si>
  <si>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</si>
  <si>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</si>
  <si>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</si>
  <si>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</si>
  <si>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</si>
  <si>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</si>
  <si>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</si>
  <si>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</si>
  <si>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</si>
  <si>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</si>
  <si>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</si>
  <si>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</si>
  <si>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</si>
  <si>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</si>
  <si>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</si>
  <si>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</si>
  <si>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</si>
  <si>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</si>
  <si>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</si>
  <si>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</si>
  <si>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</si>
  <si>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</si>
  <si>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</si>
  <si>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</si>
  <si>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</si>
  <si>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</si>
  <si>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</si>
  <si>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</si>
  <si>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</si>
  <si>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</si>
  <si>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</si>
  <si>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</si>
  <si>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</si>
  <si>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</si>
  <si>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</si>
  <si>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</si>
  <si>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</si>
  <si>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</si>
  <si>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</si>
  <si>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</si>
  <si>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</si>
  <si>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</si>
  <si>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</si>
  <si>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</si>
  <si>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</si>
  <si>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</si>
  <si>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</si>
  <si>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</si>
  <si>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</si>
  <si>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</si>
  <si>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</si>
  <si>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</si>
  <si>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</si>
  <si>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</si>
  <si>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</si>
  <si>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</si>
  <si>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</si>
  <si>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</si>
  <si>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</si>
  <si>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</si>
  <si>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</si>
  <si>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</si>
  <si>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</si>
  <si>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</si>
  <si>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</si>
  <si>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</si>
  <si>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</si>
  <si>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</si>
  <si>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</si>
  <si>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</si>
  <si>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</si>
  <si>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</si>
  <si>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</si>
  <si>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</si>
  <si>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</si>
  <si>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</si>
  <si>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</si>
  <si>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</si>
  <si>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</si>
  <si>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</si>
  <si>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</si>
  <si>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</si>
  <si>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</si>
  <si>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</si>
  <si>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</si>
  <si>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</si>
  <si>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</si>
  <si>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</si>
  <si>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</si>
  <si>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</si>
  <si>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</si>
  <si>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</si>
  <si>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</si>
  <si>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</si>
  <si>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</si>
  <si>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</si>
  <si>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</si>
  <si>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</si>
  <si>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</si>
  <si>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</si>
  <si>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</si>
  <si>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</si>
  <si>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</si>
  <si>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</si>
  <si>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</si>
  <si>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</si>
  <si>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</si>
  <si>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</si>
  <si>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</si>
  <si>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</si>
  <si>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</si>
  <si>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</si>
  <si>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</si>
  <si>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</si>
  <si>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</si>
  <si>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</si>
  <si>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</si>
  <si>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</si>
  <si>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</si>
  <si>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</si>
  <si>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</si>
  <si>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</si>
  <si>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</si>
  <si>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</si>
  <si>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</si>
  <si>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</si>
  <si>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</si>
  <si>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</si>
  <si>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</si>
  <si>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</si>
  <si>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</si>
  <si>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</si>
  <si>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</si>
  <si>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</si>
  <si>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</si>
  <si>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</si>
  <si>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</si>
  <si>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</si>
  <si>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</si>
  <si>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</si>
  <si>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</si>
  <si>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</si>
  <si>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</si>
  <si>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</si>
  <si>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</si>
  <si>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</si>
  <si>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</si>
  <si>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</si>
  <si>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</si>
  <si>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</si>
  <si>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</si>
  <si>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</si>
  <si>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</si>
  <si>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</si>
  <si>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</si>
  <si>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</si>
  <si>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</si>
  <si>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</si>
  <si>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</si>
  <si>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</si>
  <si>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</si>
  <si>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</si>
  <si>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</si>
  <si>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</si>
  <si>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</si>
  <si>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</si>
  <si>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</si>
  <si>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</si>
  <si>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</si>
  <si>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</si>
  <si>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</si>
  <si>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</si>
  <si>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</si>
  <si>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</si>
  <si>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</si>
  <si>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</si>
  <si>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</si>
  <si>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</si>
  <si>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</si>
  <si>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</si>
  <si>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</si>
  <si>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</si>
  <si>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</si>
  <si>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</si>
  <si>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</si>
  <si>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</si>
  <si>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</si>
  <si>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</si>
  <si>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</si>
  <si>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</si>
  <si>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</si>
  <si>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</si>
  <si>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</si>
  <si>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</si>
  <si>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</si>
  <si>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</si>
  <si>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</si>
  <si>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</si>
  <si>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</si>
  <si>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</si>
  <si>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</si>
  <si>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</si>
  <si>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</si>
  <si>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</si>
  <si>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</si>
  <si>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</si>
  <si>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</si>
  <si>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</si>
  <si>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</si>
  <si>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</si>
  <si>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</si>
  <si>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</si>
  <si>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</si>
  <si>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</si>
  <si>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</si>
  <si>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</si>
  <si>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</si>
  <si>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</si>
  <si>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</si>
  <si>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</si>
  <si>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</si>
  <si>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</si>
  <si>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</si>
  <si>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</si>
  <si>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</si>
  <si>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</si>
  <si>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</si>
  <si>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</si>
  <si>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</si>
  <si>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</si>
  <si>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</si>
  <si>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</si>
  <si>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</si>
  <si>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</si>
  <si>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</si>
  <si>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</si>
  <si>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</si>
  <si>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</si>
  <si>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</si>
  <si>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</si>
  <si>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</si>
  <si>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</si>
  <si>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</si>
  <si>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</si>
  <si>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</si>
  <si>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</si>
  <si>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</si>
  <si>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</si>
  <si>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</si>
  <si>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</si>
  <si>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</si>
  <si>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</si>
  <si>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</si>
  <si>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</si>
  <si>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</si>
  <si>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</si>
  <si>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</si>
  <si>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</si>
  <si>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</si>
  <si>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</si>
  <si>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</si>
  <si>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</si>
  <si>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</si>
  <si>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</si>
  <si>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</si>
  <si>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</si>
  <si>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</si>
  <si>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</si>
  <si>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</si>
  <si>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</si>
  <si>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</si>
  <si>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</si>
  <si>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</si>
  <si>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</si>
  <si>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</si>
  <si>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</si>
  <si>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</si>
  <si>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</si>
  <si>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</si>
  <si>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</si>
  <si>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</si>
  <si>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</si>
  <si>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</si>
  <si>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</si>
  <si>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</si>
  <si>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</si>
  <si>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</si>
  <si>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</si>
  <si>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</si>
  <si>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</si>
  <si>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</si>
  <si>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</si>
  <si>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</si>
  <si>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</si>
  <si>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</si>
  <si>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</si>
  <si>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</si>
  <si>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</si>
  <si>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</si>
  <si>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</si>
  <si>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</si>
  <si>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</si>
  <si>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</si>
  <si>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</si>
  <si>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</si>
  <si>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</si>
  <si>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</si>
  <si>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</si>
  <si>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</si>
  <si>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</si>
  <si>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</si>
  <si>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</si>
  <si>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</si>
  <si>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</si>
  <si>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</si>
  <si>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</si>
  <si>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</si>
  <si>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</si>
  <si>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</si>
  <si>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</si>
  <si>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</si>
  <si>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</si>
  <si>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</si>
  <si>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</si>
  <si>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</si>
  <si>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</si>
  <si>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</si>
  <si>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</si>
  <si>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</si>
  <si>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</si>
  <si>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</si>
  <si>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</si>
  <si>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</si>
  <si>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</si>
  <si>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</si>
  <si>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</si>
  <si>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</si>
  <si>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</si>
  <si>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</si>
  <si>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</si>
  <si>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</si>
  <si>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</si>
  <si>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</si>
  <si>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</si>
  <si>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</si>
  <si>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</si>
  <si>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</si>
  <si>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</si>
  <si>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</si>
  <si>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</si>
  <si>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</si>
  <si>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</si>
  <si>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</si>
  <si>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</si>
  <si>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</si>
  <si>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</si>
  <si>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</si>
  <si>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</si>
  <si>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</si>
  <si>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</si>
  <si>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</si>
  <si>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</si>
  <si>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</si>
  <si>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</si>
  <si>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</si>
  <si>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</si>
  <si>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</si>
  <si>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</si>
  <si>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</si>
  <si>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</si>
  <si>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</si>
  <si>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</si>
  <si>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</si>
  <si>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</si>
  <si>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</si>
  <si>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</si>
  <si>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</si>
  <si>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</si>
  <si>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</si>
  <si>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</si>
  <si>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</si>
  <si>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</si>
  <si>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</si>
  <si>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</si>
  <si>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</si>
  <si>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</si>
  <si>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</si>
  <si>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</si>
  <si>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</si>
  <si>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</si>
  <si>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</si>
  <si>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</si>
  <si>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</si>
  <si>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</si>
  <si>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</si>
  <si>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</si>
  <si>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</si>
  <si>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</si>
  <si>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</si>
  <si>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</si>
  <si>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</si>
  <si>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</si>
  <si>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</si>
  <si>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</si>
  <si>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</si>
  <si>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</si>
  <si>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</si>
  <si>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</si>
  <si>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</si>
  <si>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</si>
  <si>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</si>
  <si>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</si>
  <si>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</si>
  <si>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</si>
  <si>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</si>
  <si>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</si>
  <si>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</si>
  <si>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</si>
  <si>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</si>
  <si>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</si>
  <si>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</si>
  <si>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</si>
  <si>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</si>
  <si>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</si>
  <si>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</si>
  <si>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</si>
  <si>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</si>
  <si>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</si>
  <si>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</si>
  <si>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</si>
  <si>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</si>
  <si>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</si>
  <si>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</si>
  <si>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</si>
  <si>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</si>
  <si>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</si>
  <si>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</si>
  <si>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</si>
  <si>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</si>
  <si>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</si>
  <si>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</si>
  <si>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</si>
  <si>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</si>
  <si>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</si>
  <si>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</si>
  <si>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</si>
  <si>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</si>
  <si>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</si>
  <si>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</si>
  <si>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</si>
  <si>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</si>
  <si>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</si>
  <si>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</si>
  <si>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</si>
  <si>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</si>
  <si>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</si>
  <si>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</si>
  <si>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</si>
  <si>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</si>
  <si>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</si>
  <si>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</si>
  <si>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</si>
  <si>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</si>
  <si>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</si>
  <si>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</si>
  <si>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</si>
  <si>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</si>
  <si>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</si>
  <si>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</si>
  <si>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</si>
  <si>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</si>
  <si>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</si>
  <si>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</si>
  <si>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</si>
  <si>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</si>
  <si>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</si>
  <si>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</si>
  <si>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</si>
  <si>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</si>
  <si>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</si>
  <si>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</si>
  <si>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</si>
  <si>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</si>
  <si>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</si>
  <si>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</si>
  <si>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</si>
  <si>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</si>
  <si>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</si>
  <si>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</si>
  <si>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</si>
  <si>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</si>
  <si>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</si>
  <si>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</si>
  <si>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</si>
  <si>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</si>
  <si>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</si>
  <si>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</si>
  <si>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</si>
  <si>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</si>
  <si>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</si>
  <si>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</si>
  <si>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</si>
  <si>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</si>
  <si>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</si>
  <si>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</si>
  <si>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</si>
  <si>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</si>
  <si>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</si>
  <si>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</si>
  <si>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</si>
  <si>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</si>
  <si>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</si>
  <si>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</si>
  <si>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</si>
  <si>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</si>
  <si>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</si>
  <si>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</si>
  <si>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</si>
  <si>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</si>
  <si>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</si>
  <si>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</si>
  <si>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</si>
  <si>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</si>
  <si>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</si>
  <si>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</si>
  <si>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</si>
  <si>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</si>
  <si>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</si>
  <si>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</si>
  <si>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</si>
  <si>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</si>
  <si>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</si>
  <si>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</si>
  <si>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</si>
  <si>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</si>
  <si>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</si>
  <si>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</si>
  <si>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</si>
  <si>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</si>
  <si>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</si>
  <si>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</si>
  <si>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</si>
  <si>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</si>
  <si>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</si>
  <si>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</si>
  <si>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</si>
  <si>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</si>
  <si>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</si>
  <si>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</si>
  <si>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</si>
  <si>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</si>
  <si>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</si>
  <si>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</si>
  <si>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</si>
  <si>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</si>
  <si>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</si>
  <si>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</si>
  <si>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</si>
  <si>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</si>
  <si>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</si>
  <si>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</si>
  <si>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</si>
  <si>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</si>
  <si>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</si>
  <si>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</si>
  <si>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</si>
  <si>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</si>
  <si>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</si>
  <si>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</si>
  <si>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</si>
  <si>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</si>
  <si>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</si>
  <si>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</si>
  <si>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</si>
  <si>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</si>
  <si>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</si>
  <si>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</si>
  <si>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</si>
  <si>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</si>
  <si>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</si>
  <si>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</si>
  <si>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</si>
  <si>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</si>
  <si>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</si>
  <si>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</si>
  <si>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</si>
  <si>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</si>
  <si>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</si>
  <si>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</si>
  <si>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</si>
  <si>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</si>
  <si>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</si>
  <si>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</si>
  <si>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</si>
  <si>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</si>
  <si>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</si>
  <si>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</si>
  <si>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</si>
  <si>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</si>
  <si>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</si>
  <si>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</si>
  <si>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</si>
  <si>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</si>
  <si>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</si>
  <si>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</si>
  <si>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</si>
  <si>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</si>
  <si>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</si>
  <si>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</si>
  <si>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</si>
  <si>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</si>
  <si>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</si>
  <si>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</si>
  <si>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</si>
  <si>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</si>
  <si>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</si>
  <si>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</si>
  <si>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</si>
  <si>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</si>
  <si>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</si>
  <si>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</si>
  <si>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</si>
  <si>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</si>
  <si>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</si>
  <si>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</si>
  <si>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</si>
  <si>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</si>
  <si>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</si>
  <si>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</si>
  <si>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</si>
  <si>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</si>
  <si>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</si>
  <si>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</si>
  <si>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</si>
  <si>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</si>
  <si>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</si>
  <si>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</si>
  <si>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</si>
  <si>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</si>
  <si>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</si>
  <si>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</si>
  <si>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</si>
  <si>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</si>
  <si>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</si>
  <si>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</si>
  <si>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</si>
  <si>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</si>
  <si>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</si>
  <si>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</si>
  <si>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</si>
  <si>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</si>
  <si>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</si>
  <si>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</si>
  <si>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</si>
  <si>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</si>
  <si>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</si>
  <si>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</si>
  <si>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</si>
  <si>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</si>
  <si>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</si>
  <si>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</si>
  <si>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</si>
  <si>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</si>
  <si>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</si>
  <si>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</si>
  <si>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</si>
  <si>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</si>
  <si>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</si>
  <si>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</si>
  <si>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</si>
  <si>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</si>
  <si>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</si>
  <si>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</si>
  <si>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</si>
  <si>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</si>
  <si>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</si>
  <si>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</si>
  <si>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</si>
  <si>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</si>
  <si>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</si>
  <si>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</si>
  <si>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</si>
  <si>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</si>
  <si>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</si>
  <si>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</si>
  <si>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</si>
  <si>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</si>
  <si>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</si>
  <si>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</si>
  <si>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</si>
  <si>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</si>
  <si>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</si>
  <si>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</si>
  <si>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</si>
  <si>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</si>
  <si>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</si>
  <si>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</si>
  <si>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</si>
  <si>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</si>
  <si>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</si>
  <si>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</si>
  <si>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</si>
  <si>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</si>
  <si>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</si>
  <si>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</si>
  <si>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</si>
  <si>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</si>
  <si>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</si>
  <si>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</si>
  <si>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</si>
  <si>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</si>
  <si>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</si>
  <si>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</si>
  <si>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</si>
  <si>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</si>
  <si>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</si>
  <si>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</si>
  <si>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</si>
  <si>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</si>
  <si>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</si>
  <si>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</si>
  <si>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</si>
  <si>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</si>
  <si>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</si>
  <si>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</si>
  <si>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</si>
  <si>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</si>
  <si>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</si>
  <si>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</si>
  <si>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</si>
  <si>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</si>
  <si>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</si>
  <si>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</si>
  <si>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</si>
  <si>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</si>
  <si>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</si>
  <si>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</si>
  <si>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</si>
  <si>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</si>
  <si>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</si>
  <si>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</si>
  <si>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</si>
  <si>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</si>
  <si>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</si>
  <si>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</si>
  <si>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</si>
  <si>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</si>
  <si>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</si>
  <si>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</si>
  <si>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</si>
  <si>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</si>
  <si>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</si>
  <si>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</si>
  <si>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</si>
  <si>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</si>
  <si>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</si>
  <si>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</si>
  <si>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</si>
  <si>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</si>
  <si>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</si>
  <si>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</si>
  <si>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</si>
  <si>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</si>
  <si>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</si>
  <si>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</si>
  <si>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</si>
  <si>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</si>
  <si>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</si>
  <si>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</si>
  <si>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</si>
  <si>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</si>
  <si>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</si>
  <si>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</si>
  <si>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</si>
  <si>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</si>
  <si>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</si>
  <si>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</si>
  <si>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</si>
  <si>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</si>
  <si>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</si>
  <si>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</si>
  <si>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</si>
  <si>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</si>
  <si>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</si>
  <si>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</si>
  <si>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</si>
  <si>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</si>
  <si>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</si>
  <si>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</si>
  <si>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</si>
  <si>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</si>
  <si>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</si>
  <si>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</si>
  <si>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</si>
  <si>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</si>
  <si>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</si>
  <si>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</si>
  <si>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</si>
  <si>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</si>
  <si>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</si>
  <si>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</si>
  <si>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</si>
  <si>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</si>
  <si>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</si>
  <si>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</si>
  <si>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</si>
  <si>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</si>
  <si>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</si>
  <si>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</si>
  <si>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</si>
  <si>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</si>
  <si>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</si>
  <si>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</si>
  <si>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</si>
  <si>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</si>
  <si>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</si>
  <si>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</si>
  <si>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</si>
  <si>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</si>
  <si>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</si>
  <si>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</si>
  <si>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</si>
  <si>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</si>
  <si>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</si>
  <si>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</si>
  <si>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</si>
  <si>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</si>
  <si>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</si>
  <si>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</si>
  <si>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</si>
  <si>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</si>
  <si>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</si>
  <si>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</si>
  <si>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</si>
  <si>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</si>
  <si>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</si>
  <si>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</si>
  <si>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</si>
  <si>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</si>
  <si>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</si>
  <si>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</si>
  <si>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</si>
  <si>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</si>
  <si>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</si>
  <si>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</si>
  <si>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</si>
  <si>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</si>
  <si>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</si>
  <si>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</si>
  <si>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</si>
  <si>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</si>
  <si>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</si>
  <si>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</si>
  <si>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</si>
  <si>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</si>
  <si>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</si>
  <si>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</si>
  <si>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</si>
  <si>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</si>
  <si>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</si>
  <si>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</si>
  <si>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</si>
  <si>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</si>
  <si>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</si>
  <si>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</si>
  <si>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</si>
  <si>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</si>
  <si>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</si>
  <si>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</si>
  <si>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</si>
  <si>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</si>
  <si>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</si>
  <si>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</si>
  <si>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</si>
  <si>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</si>
  <si>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</si>
  <si>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</si>
  <si>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</si>
  <si>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</si>
  <si>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</si>
  <si>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</si>
  <si>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</si>
  <si>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</si>
  <si>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</si>
  <si>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</si>
  <si>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</si>
  <si>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</si>
  <si>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</si>
  <si>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</si>
  <si>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</si>
  <si>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</si>
  <si>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</si>
  <si>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</si>
  <si>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</si>
  <si>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</si>
  <si>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</si>
  <si>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</si>
  <si>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</si>
  <si>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</si>
  <si>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</si>
  <si>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</si>
  <si>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</si>
  <si>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</si>
  <si>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</si>
  <si>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</si>
  <si>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</si>
  <si>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</si>
  <si>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</si>
  <si>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</si>
  <si>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</si>
  <si>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</si>
  <si>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</si>
  <si>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</si>
  <si>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</si>
  <si>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</si>
  <si>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</si>
  <si>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</si>
  <si>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</si>
  <si>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</si>
  <si>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</si>
  <si>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</si>
  <si>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</si>
  <si>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</si>
  <si>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</si>
  <si>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</si>
  <si>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</si>
  <si>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</si>
  <si>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</si>
  <si>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</si>
  <si>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</si>
  <si>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</si>
  <si>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</si>
  <si>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</si>
  <si>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</si>
  <si>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</si>
  <si>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</si>
  <si>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</si>
  <si>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</si>
  <si>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</si>
  <si>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</si>
  <si>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</si>
  <si>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</si>
  <si>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</si>
  <si>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</si>
  <si>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</si>
  <si>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</si>
  <si>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</si>
  <si>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</si>
  <si>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</si>
  <si>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</si>
  <si>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</si>
  <si>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</si>
  <si>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</si>
  <si>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</si>
  <si>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</si>
  <si>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</si>
  <si>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</si>
  <si>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</si>
  <si>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</si>
  <si>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</si>
  <si>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</si>
  <si>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</si>
  <si>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</si>
  <si>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</si>
  <si>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</si>
  <si>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</si>
  <si>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</si>
  <si>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</si>
  <si>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</si>
  <si>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</si>
  <si>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</si>
  <si>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</si>
  <si>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</si>
  <si>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</si>
  <si>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</si>
  <si>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</si>
  <si>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</si>
  <si>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</si>
  <si>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</si>
  <si>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</si>
  <si>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</si>
  <si>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</si>
  <si>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</si>
  <si>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</si>
  <si>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</si>
  <si>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</si>
  <si>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</si>
  <si>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</si>
  <si>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</si>
  <si>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</si>
  <si>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</si>
  <si>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</si>
  <si>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</si>
  <si>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</si>
  <si>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</si>
  <si>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</si>
  <si>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</si>
  <si>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</si>
  <si>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</si>
  <si>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</si>
  <si>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</si>
  <si>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</si>
  <si>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</si>
  <si>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</si>
  <si>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</si>
  <si>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</si>
  <si>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</si>
  <si>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</si>
  <si>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</si>
  <si>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</si>
  <si>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</si>
  <si>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</si>
  <si>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</si>
  <si>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</si>
  <si>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</si>
  <si>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</si>
  <si>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</si>
  <si>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</si>
  <si>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</si>
  <si>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</si>
  <si>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</si>
  <si>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</si>
  <si>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</si>
  <si>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</si>
  <si>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</si>
  <si>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</si>
  <si>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</si>
  <si>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</si>
  <si>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</si>
  <si>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</si>
  <si>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</si>
  <si>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</si>
  <si>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</si>
  <si>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</si>
  <si>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</si>
  <si>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</si>
  <si>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</si>
  <si>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</si>
  <si>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</si>
  <si>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</si>
  <si>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</si>
  <si>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</si>
  <si>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</si>
  <si>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</si>
  <si>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</si>
  <si>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</si>
  <si>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</si>
  <si>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</si>
  <si>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</si>
  <si>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</si>
  <si>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</si>
  <si>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</si>
  <si>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</si>
  <si>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</si>
  <si>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</si>
  <si>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</si>
  <si>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</si>
  <si>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</si>
  <si>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</si>
  <si>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</si>
  <si>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</si>
  <si>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</si>
  <si>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</si>
  <si>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</si>
  <si>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</si>
  <si>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</si>
  <si>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</si>
  <si>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</si>
  <si>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</si>
  <si>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</si>
  <si>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</si>
  <si>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</si>
  <si>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</si>
  <si>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</si>
  <si>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</si>
  <si>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</si>
  <si>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</si>
  <si>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</si>
  <si>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</si>
  <si>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</si>
  <si>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</si>
  <si>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</si>
  <si>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</si>
  <si>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</si>
  <si>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</si>
  <si>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</si>
  <si>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</si>
  <si>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</si>
  <si>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</si>
  <si>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</si>
  <si>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</si>
  <si>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</si>
  <si>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</si>
  <si>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</si>
  <si>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</si>
  <si>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</si>
  <si>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</si>
  <si>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</si>
  <si>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</si>
  <si>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</si>
  <si>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</si>
  <si>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</si>
  <si>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</si>
  <si>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</si>
  <si>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</si>
  <si>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</si>
  <si>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</si>
  <si>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</si>
  <si>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</si>
  <si>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</si>
  <si>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</si>
  <si>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</si>
  <si>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</si>
  <si>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</si>
  <si>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</si>
  <si>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</si>
  <si>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</si>
  <si>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</si>
  <si>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</si>
  <si>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</si>
  <si>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</si>
  <si>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</si>
  <si>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</si>
  <si>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</si>
  <si>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</si>
  <si>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</si>
  <si>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</si>
  <si>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</si>
  <si>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</si>
  <si>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</si>
  <si>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</si>
  <si>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</si>
  <si>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</si>
  <si>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</si>
  <si>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</si>
  <si>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</si>
  <si>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</si>
  <si>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</si>
  <si>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</si>
  <si>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</si>
  <si>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</si>
  <si>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</si>
  <si>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</si>
  <si>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</si>
  <si>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</si>
  <si>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</si>
  <si>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</si>
  <si>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</si>
  <si>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</si>
  <si>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</si>
  <si>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</si>
  <si>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</si>
  <si>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</si>
  <si>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</si>
  <si>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</si>
  <si>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</si>
  <si>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</si>
  <si>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</si>
  <si>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</si>
  <si>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</si>
  <si>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</si>
  <si>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</si>
  <si>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</si>
  <si>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</si>
  <si>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</si>
  <si>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</si>
  <si>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</si>
  <si>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</si>
  <si>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</si>
  <si>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</si>
  <si>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</si>
  <si>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</si>
  <si>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</si>
  <si>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</si>
  <si>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</si>
  <si>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</si>
  <si>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</si>
  <si>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</si>
  <si>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</si>
  <si>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</si>
  <si>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</si>
  <si>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</si>
  <si>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</si>
  <si>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</si>
  <si>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</si>
  <si>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</si>
  <si>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</si>
  <si>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</si>
  <si>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</si>
  <si>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</si>
  <si>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</si>
  <si>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</si>
  <si>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</si>
  <si>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</si>
  <si>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</si>
  <si>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</si>
  <si>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</si>
  <si>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</si>
  <si>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</si>
  <si>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</si>
  <si>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</si>
  <si>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</si>
  <si>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</si>
  <si>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</si>
  <si>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</si>
  <si>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</si>
  <si>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</si>
  <si>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</si>
  <si>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</si>
  <si>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</si>
  <si>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</si>
  <si>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</si>
  <si>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</si>
  <si>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</si>
  <si>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</si>
  <si>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</si>
  <si>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</si>
  <si>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</si>
  <si>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</si>
  <si>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</si>
  <si>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</si>
  <si>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</si>
  <si>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</si>
  <si>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</si>
  <si>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</si>
  <si>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</si>
  <si>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</si>
  <si>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</si>
  <si>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</si>
  <si>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</si>
  <si>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</si>
  <si>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</si>
  <si>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</si>
  <si>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</si>
  <si>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</si>
  <si>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</si>
  <si>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</si>
  <si>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</si>
  <si>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</si>
  <si>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</si>
  <si>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</si>
  <si>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</si>
  <si>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</si>
  <si>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</si>
  <si>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</si>
  <si>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</si>
  <si>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</si>
  <si>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</si>
  <si>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</si>
  <si>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</si>
  <si>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</si>
  <si>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</si>
  <si>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</si>
  <si>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</si>
  <si>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</si>
  <si>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</si>
  <si>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</si>
  <si>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</si>
  <si>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</si>
  <si>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</si>
  <si>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</si>
  <si>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</si>
  <si>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</si>
  <si>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</si>
  <si>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</si>
  <si>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</si>
  <si>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</si>
  <si>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</si>
  <si>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</si>
  <si>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</si>
  <si>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</si>
  <si>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</si>
  <si>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</si>
  <si>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</si>
  <si>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</si>
  <si>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</si>
  <si>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</si>
  <si>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</si>
  <si>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</si>
  <si>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</si>
  <si>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</si>
  <si>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</si>
  <si>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</si>
  <si>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</si>
  <si>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</si>
  <si>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</si>
  <si>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</si>
  <si>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</si>
  <si>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</si>
  <si>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</si>
  <si>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</si>
  <si>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</si>
  <si>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</si>
  <si>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</si>
  <si>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</si>
  <si>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</si>
  <si>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</si>
  <si>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</si>
  <si>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</si>
  <si>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</si>
  <si>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</si>
  <si>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</si>
  <si>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</si>
  <si>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</si>
  <si>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</si>
  <si>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</si>
  <si>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</si>
  <si>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</si>
  <si>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</si>
  <si>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</si>
  <si>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</si>
  <si>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</si>
  <si>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</si>
  <si>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</si>
  <si>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</si>
  <si>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</si>
  <si>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</si>
  <si>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</si>
  <si>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</si>
  <si>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</si>
  <si>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</si>
  <si>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</si>
  <si>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</si>
  <si>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</si>
  <si>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</si>
  <si>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</si>
  <si>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</si>
  <si>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</si>
  <si>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</si>
  <si>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</si>
  <si>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</si>
  <si>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</si>
  <si>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</si>
  <si>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</si>
  <si>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</si>
  <si>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</si>
  <si>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</si>
  <si>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</si>
  <si>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</si>
  <si>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</si>
  <si>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</si>
  <si>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</si>
  <si>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</si>
  <si>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</si>
  <si>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</si>
  <si>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</si>
  <si>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</si>
  <si>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</si>
  <si>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</si>
  <si>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</si>
  <si>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</si>
  <si>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</si>
  <si>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</si>
  <si>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</si>
  <si>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</si>
  <si>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</si>
  <si>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</si>
  <si>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</si>
  <si>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</si>
  <si>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</si>
  <si>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</si>
  <si>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</si>
  <si>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</si>
  <si>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</si>
  <si>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</si>
  <si>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</si>
  <si>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</si>
  <si>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</si>
  <si>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</si>
  <si>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</si>
  <si>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</si>
  <si>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</si>
  <si>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</si>
  <si>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</si>
  <si>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</si>
  <si>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</si>
  <si>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</si>
  <si>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</si>
  <si>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</si>
  <si>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</si>
  <si>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</si>
  <si>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</si>
  <si>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</si>
  <si>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</si>
  <si>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</si>
  <si>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</si>
  <si>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</si>
  <si>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</si>
  <si>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</si>
  <si>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</si>
  <si>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</si>
  <si>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</si>
  <si>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</si>
  <si>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</si>
  <si>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</si>
  <si>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</si>
  <si>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</si>
  <si>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</si>
  <si>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</si>
  <si>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</si>
  <si>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</si>
  <si>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</si>
  <si>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</si>
  <si>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</si>
  <si>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</si>
  <si>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</si>
  <si>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</si>
  <si>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</si>
  <si>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</si>
  <si>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</si>
  <si>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</si>
  <si>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</si>
  <si>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</si>
  <si>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</si>
  <si>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</si>
  <si>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</si>
  <si>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</si>
  <si>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</si>
  <si>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</si>
  <si>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</si>
  <si>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</si>
  <si>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</si>
  <si>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</si>
  <si>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</si>
  <si>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</si>
  <si>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</si>
  <si>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</si>
  <si>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</si>
  <si>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</si>
  <si>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</si>
  <si>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</si>
  <si>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</si>
  <si>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</si>
  <si>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</si>
  <si>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</si>
  <si>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</si>
  <si>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</si>
  <si>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</si>
  <si>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</si>
  <si>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</si>
  <si>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</si>
  <si>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</si>
  <si>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</si>
  <si>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</si>
  <si>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</si>
  <si>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</si>
  <si>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</si>
  <si>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</si>
  <si>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</si>
  <si>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</si>
  <si>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</si>
  <si>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</si>
  <si>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</si>
  <si>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</si>
  <si>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</si>
  <si>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</si>
  <si>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</si>
  <si>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</si>
  <si>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</si>
  <si>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</si>
  <si>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</si>
  <si>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</si>
  <si>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</si>
  <si>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</si>
  <si>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</si>
  <si>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</si>
  <si>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</si>
  <si>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</si>
  <si>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</si>
  <si>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</si>
  <si>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</si>
  <si>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</si>
  <si>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</si>
  <si>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</si>
  <si>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</si>
  <si>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</si>
  <si>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</si>
  <si>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</si>
  <si>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</si>
  <si>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</si>
  <si>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</si>
  <si>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</si>
  <si>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</si>
  <si>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</si>
  <si>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</si>
  <si>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</si>
  <si>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</si>
  <si>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</si>
  <si>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</si>
  <si>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</si>
  <si>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</si>
  <si>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</si>
  <si>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</si>
  <si>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</si>
  <si>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</si>
  <si>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</si>
  <si>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</si>
  <si>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</si>
  <si>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</si>
  <si>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</si>
  <si>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</si>
  <si>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</si>
  <si>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</si>
  <si>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</si>
  <si>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</si>
  <si>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</si>
  <si>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</si>
  <si>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</si>
  <si>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</si>
  <si>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</si>
  <si>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</si>
  <si>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</si>
  <si>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</si>
  <si>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</si>
  <si>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</si>
  <si>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</si>
  <si>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</si>
  <si>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</si>
  <si>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</si>
  <si>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</si>
  <si>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</si>
  <si>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</si>
  <si>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</si>
  <si>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</si>
  <si>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</si>
  <si>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</si>
  <si>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</si>
  <si>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</si>
  <si>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</si>
  <si>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</si>
  <si>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</si>
  <si>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</si>
  <si>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</si>
  <si>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</si>
  <si>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</si>
  <si>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</si>
  <si>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</si>
  <si>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</si>
  <si>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</si>
  <si>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</si>
  <si>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</si>
  <si>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</si>
  <si>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</si>
  <si>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</si>
  <si>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</si>
  <si>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</si>
  <si>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</si>
  <si>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</si>
  <si>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</si>
  <si>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</si>
  <si>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</si>
  <si>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</si>
  <si>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</si>
  <si>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</si>
  <si>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</si>
  <si>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</si>
  <si>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</si>
  <si>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</si>
  <si>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</si>
  <si>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</si>
  <si>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</si>
  <si>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</si>
  <si>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</si>
  <si>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</si>
  <si>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</si>
  <si>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</si>
  <si>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</si>
  <si>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</si>
  <si>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</si>
  <si>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</si>
  <si>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</si>
  <si>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</si>
  <si>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</si>
  <si>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</si>
  <si>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</si>
  <si>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</si>
  <si>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</si>
  <si>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</si>
  <si>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</si>
  <si>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</si>
  <si>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</si>
  <si>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</si>
  <si>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</si>
  <si>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</si>
  <si>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</si>
  <si>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</si>
  <si>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</si>
  <si>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</si>
  <si>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</si>
  <si>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</si>
  <si>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</si>
  <si>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</si>
  <si>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</si>
  <si>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</si>
  <si>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</si>
  <si>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</si>
  <si>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</si>
  <si>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</si>
  <si>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</si>
  <si>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</si>
  <si>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</si>
  <si>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</si>
  <si>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</si>
  <si>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</si>
  <si>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</si>
  <si>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</si>
  <si>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</si>
  <si>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</si>
  <si>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</si>
  <si>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</si>
  <si>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</si>
  <si>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</si>
  <si>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</si>
  <si>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</si>
  <si>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</si>
  <si>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</si>
  <si>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</si>
  <si>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</si>
  <si>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</si>
  <si>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</si>
  <si>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</si>
  <si>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</si>
  <si>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</si>
  <si>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</si>
  <si>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</si>
  <si>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</si>
  <si>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</si>
  <si>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</si>
  <si>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</si>
  <si>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</si>
  <si>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</si>
  <si>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</si>
  <si>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</si>
  <si>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</si>
  <si>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</si>
  <si>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</si>
  <si>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</si>
  <si>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</si>
  <si>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</si>
  <si>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</si>
  <si>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</si>
  <si>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</si>
  <si>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</si>
  <si>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</si>
  <si>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</si>
  <si>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</si>
  <si>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</si>
  <si>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</si>
  <si>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</si>
  <si>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</si>
  <si>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</si>
  <si>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</si>
  <si>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</si>
  <si>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</si>
  <si>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</si>
  <si>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</si>
  <si>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</si>
  <si>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</si>
  <si>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</si>
  <si>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</si>
  <si>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</si>
  <si>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</si>
  <si>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</si>
  <si>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</si>
  <si>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</si>
  <si>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</si>
  <si>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</si>
  <si>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</si>
  <si>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</si>
  <si>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</si>
  <si>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</si>
  <si>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</si>
  <si>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</si>
  <si>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</si>
  <si>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</si>
  <si>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</si>
  <si>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</si>
  <si>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</si>
  <si>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</si>
  <si>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</si>
  <si>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</si>
  <si>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</si>
  <si>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</si>
  <si>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</si>
  <si>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</si>
  <si>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</si>
  <si>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</si>
  <si>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</si>
  <si>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</si>
  <si>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</si>
  <si>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</si>
  <si>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</si>
  <si>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</si>
  <si>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</si>
  <si>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</si>
  <si>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</si>
  <si>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</si>
  <si>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</si>
  <si>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</si>
  <si>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</si>
  <si>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</si>
  <si>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</si>
  <si>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</si>
  <si>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</si>
  <si>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</si>
  <si>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</si>
  <si>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</si>
  <si>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</si>
  <si>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</si>
  <si>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</si>
  <si>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</si>
  <si>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</si>
  <si>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</si>
  <si>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</si>
  <si>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</si>
  <si>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</si>
  <si>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</si>
  <si>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</si>
  <si>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</si>
  <si>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</si>
  <si>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</si>
  <si>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</si>
  <si>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</si>
  <si>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</si>
  <si>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</si>
  <si>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</si>
  <si>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</si>
  <si>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</si>
  <si>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</si>
  <si>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</si>
  <si>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</si>
  <si>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</si>
  <si>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</si>
  <si>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</si>
  <si>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</si>
  <si>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</si>
  <si>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</si>
  <si>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</si>
  <si>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</si>
  <si>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</si>
  <si>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</si>
  <si>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</si>
  <si>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</si>
  <si>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</si>
  <si>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</si>
  <si>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</si>
  <si>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</si>
  <si>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</si>
  <si>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</si>
  <si>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</si>
  <si>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</si>
  <si>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</si>
  <si>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</si>
  <si>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</si>
  <si>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</si>
  <si>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</si>
  <si>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</si>
  <si>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</si>
  <si>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</si>
  <si>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</si>
  <si>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</si>
  <si>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</si>
  <si>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</si>
  <si>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</si>
  <si>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</si>
  <si>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</si>
  <si>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</si>
  <si>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</si>
  <si>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</si>
  <si>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</si>
  <si>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</si>
  <si>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</si>
  <si>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</si>
  <si>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</si>
  <si>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</si>
  <si>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</si>
  <si>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</si>
  <si>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</si>
  <si>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</si>
  <si>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</si>
  <si>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</si>
  <si>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</si>
  <si>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</si>
  <si>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</si>
  <si>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</si>
  <si>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</si>
  <si>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</si>
  <si>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</si>
  <si>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</si>
  <si>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</si>
  <si>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</si>
  <si>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</si>
  <si>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</si>
  <si>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</si>
  <si>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</si>
  <si>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</si>
  <si>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</si>
  <si>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</si>
  <si>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</si>
  <si>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</si>
  <si>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</si>
  <si>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</si>
  <si>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</si>
  <si>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</si>
  <si>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</si>
  <si>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</si>
  <si>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</si>
  <si>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</si>
  <si>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</si>
  <si>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</si>
  <si>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</si>
  <si>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</si>
  <si>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</si>
  <si>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</si>
  <si>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</si>
  <si>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</si>
  <si>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</si>
  <si>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</si>
  <si>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</si>
  <si>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</si>
  <si>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</si>
  <si>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</si>
  <si>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</si>
  <si>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</si>
  <si>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</si>
  <si>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</si>
  <si>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</si>
  <si>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</si>
  <si>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</si>
  <si>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</si>
  <si>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</si>
  <si>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</si>
  <si>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</si>
  <si>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</si>
  <si>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</si>
  <si>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</si>
  <si>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</si>
  <si>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</si>
  <si>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</si>
  <si>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</si>
  <si>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</si>
  <si>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</si>
  <si>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</si>
  <si>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</si>
  <si>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</si>
  <si>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</si>
  <si>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</si>
  <si>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</si>
  <si>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</si>
  <si>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</si>
  <si>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</si>
  <si>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</si>
  <si>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</si>
  <si>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</si>
  <si>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</si>
  <si>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</si>
  <si>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</si>
  <si>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</si>
  <si>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</si>
  <si>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</si>
  <si>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</si>
  <si>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</si>
  <si>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</si>
  <si>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</si>
  <si>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</si>
  <si>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</si>
  <si>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</si>
  <si>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</si>
  <si>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</si>
  <si>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</si>
  <si>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</si>
  <si>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</si>
  <si>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</si>
  <si>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</si>
  <si>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</si>
  <si>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</si>
  <si>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</si>
  <si>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</si>
  <si>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</si>
  <si>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</si>
  <si>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</si>
  <si>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</si>
  <si>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</si>
  <si>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</si>
  <si>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</si>
  <si>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</si>
  <si>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</si>
  <si>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</si>
  <si>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</si>
  <si>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</si>
  <si>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</si>
  <si>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</si>
  <si>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</si>
  <si>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</si>
  <si>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</si>
  <si>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</si>
  <si>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</si>
  <si>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</si>
  <si>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</si>
  <si>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</si>
  <si>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</si>
  <si>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</si>
  <si>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</si>
  <si>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</si>
  <si>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</si>
  <si>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</si>
  <si>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</si>
  <si>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</si>
  <si>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</si>
  <si>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</si>
  <si>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</si>
  <si>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</si>
  <si>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</si>
  <si>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</si>
  <si>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</si>
  <si>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</si>
  <si>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</si>
  <si>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</si>
  <si>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</si>
  <si>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</si>
  <si>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</si>
  <si>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</si>
  <si>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</si>
  <si>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</si>
  <si>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</si>
  <si>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</si>
  <si>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</si>
  <si>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</si>
  <si>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</si>
  <si>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</si>
  <si>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</si>
  <si>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</si>
  <si>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</si>
  <si>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</si>
  <si>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</si>
  <si>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</si>
  <si>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</si>
  <si>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</si>
  <si>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</si>
  <si>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</si>
  <si>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</si>
  <si>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</si>
  <si>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</si>
  <si>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</si>
  <si>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</si>
  <si>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</si>
  <si>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</si>
  <si>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</si>
  <si>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</si>
  <si>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</si>
  <si>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</si>
  <si>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</si>
  <si>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</si>
  <si>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</si>
  <si>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</si>
  <si>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</si>
  <si>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</si>
  <si>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</si>
  <si>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</si>
  <si>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</si>
  <si>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</si>
  <si>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</si>
  <si>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</si>
  <si>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</si>
  <si>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</si>
  <si>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</si>
  <si>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</si>
  <si>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</si>
  <si>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</si>
  <si>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</si>
  <si>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</si>
  <si>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</si>
  <si>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</si>
  <si>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</si>
  <si>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</si>
  <si>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</si>
  <si>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</si>
  <si>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</si>
  <si>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</si>
  <si>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</si>
  <si>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</si>
  <si>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</si>
  <si>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</si>
  <si>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</si>
  <si>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</si>
  <si>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</si>
  <si>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</si>
  <si>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</si>
  <si>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</si>
  <si>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</si>
  <si>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</si>
  <si>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</si>
  <si>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</si>
  <si>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</si>
  <si>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</si>
  <si>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</si>
  <si>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</si>
  <si>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</si>
  <si>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</si>
  <si>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</si>
  <si>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</si>
  <si>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</si>
  <si>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</si>
  <si>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</si>
  <si>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</si>
  <si>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</si>
  <si>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</si>
  <si>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</si>
  <si>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</si>
  <si>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</si>
  <si>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</si>
  <si>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</si>
  <si>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</si>
  <si>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</si>
  <si>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</si>
  <si>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</si>
  <si>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</si>
  <si>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</si>
  <si>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</si>
  <si>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</si>
  <si>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</si>
  <si>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</si>
  <si>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</si>
  <si>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</si>
  <si>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</si>
  <si>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</si>
  <si>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</si>
  <si>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</si>
  <si>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</si>
  <si>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</si>
  <si>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</si>
  <si>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</si>
  <si>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</si>
  <si>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</si>
  <si>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</si>
  <si>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</si>
  <si>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</si>
  <si>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</si>
  <si>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</si>
  <si>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</si>
  <si>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</si>
  <si>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</si>
  <si>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</si>
  <si>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</si>
  <si>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</si>
  <si>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</si>
  <si>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</si>
  <si>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</si>
  <si>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</si>
  <si>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</si>
  <si>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</si>
  <si>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</si>
  <si>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</si>
  <si>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</si>
  <si>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</si>
  <si>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</si>
  <si>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</si>
  <si>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</si>
  <si>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</si>
  <si>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</si>
  <si>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</si>
  <si>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</si>
  <si>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</si>
  <si>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</si>
  <si>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</si>
  <si>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</si>
  <si>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</si>
  <si>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</si>
  <si>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</si>
  <si>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</si>
  <si>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</si>
  <si>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</si>
  <si>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</si>
  <si>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</si>
  <si>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</si>
  <si>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</si>
  <si>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</si>
  <si>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</si>
  <si>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</si>
  <si>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</si>
  <si>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</si>
  <si>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</si>
  <si>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</si>
  <si>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</si>
  <si>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</si>
  <si>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</si>
  <si>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</si>
  <si>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</si>
  <si>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</si>
  <si>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</si>
  <si>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</si>
  <si>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</si>
  <si>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</si>
  <si>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</si>
  <si>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</si>
  <si>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</si>
  <si>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</si>
  <si>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</si>
  <si>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</si>
  <si>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</si>
  <si>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</si>
  <si>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</si>
  <si>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</si>
  <si>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</si>
  <si>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</si>
  <si>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</si>
  <si>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</si>
  <si>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</si>
  <si>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</si>
  <si>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</si>
  <si>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</si>
  <si>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</si>
  <si>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</si>
  <si>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</si>
  <si>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</si>
  <si>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</si>
  <si>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</si>
  <si>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</si>
  <si>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</si>
  <si>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</si>
  <si>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</si>
  <si>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</si>
  <si>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</si>
  <si>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</si>
  <si>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</si>
  <si>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</si>
  <si>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</si>
  <si>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</si>
  <si>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</si>
  <si>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</si>
  <si>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</si>
  <si>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</si>
  <si>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</si>
  <si>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</si>
  <si>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</si>
  <si>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</si>
  <si>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</si>
  <si>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</si>
  <si>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</si>
  <si>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</si>
  <si>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</si>
  <si>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</si>
  <si>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</si>
  <si>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</si>
  <si>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</si>
  <si>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</si>
  <si>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</si>
  <si>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</si>
  <si>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</si>
  <si>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</si>
  <si>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</si>
  <si>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</si>
  <si>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</si>
  <si>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</si>
  <si>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</si>
  <si>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</si>
  <si>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</si>
  <si>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</si>
  <si>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</si>
  <si>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</si>
  <si>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</si>
  <si>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</si>
  <si>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</si>
  <si>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</si>
  <si>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</si>
  <si>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</si>
  <si>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</si>
  <si>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</si>
  <si>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</si>
  <si>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</si>
  <si>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</si>
  <si>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</si>
  <si>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</si>
  <si>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</si>
  <si>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</si>
  <si>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</si>
  <si>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</si>
  <si>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</si>
  <si>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</si>
  <si>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</si>
  <si>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</si>
  <si>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</si>
  <si>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</si>
  <si>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</si>
  <si>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</si>
  <si>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</si>
  <si>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</si>
  <si>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</si>
  <si>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</si>
  <si>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</si>
  <si>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</si>
  <si>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</si>
  <si>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</si>
  <si>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</si>
  <si>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</si>
  <si>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</si>
  <si>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</si>
  <si>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</si>
  <si>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</si>
  <si>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</si>
  <si>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</si>
  <si>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</si>
  <si>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</si>
  <si>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</si>
  <si>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</si>
  <si>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</si>
  <si>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</si>
  <si>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</si>
  <si>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</si>
  <si>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</si>
  <si>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</si>
  <si>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</si>
  <si>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</si>
  <si>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</si>
  <si>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</si>
  <si>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</si>
  <si>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</si>
  <si>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</si>
  <si>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</si>
  <si>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</si>
  <si>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</si>
  <si>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</si>
  <si>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</si>
  <si>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</si>
  <si>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</si>
  <si>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</si>
  <si>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</si>
  <si>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</si>
  <si>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</si>
  <si>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</si>
  <si>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</si>
  <si>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</si>
  <si>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</si>
  <si>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</si>
  <si>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</si>
  <si>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</si>
  <si>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</si>
  <si>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</si>
  <si>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</si>
  <si>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</si>
  <si>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</si>
  <si>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</si>
  <si>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</si>
  <si>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</si>
  <si>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</si>
  <si>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</si>
  <si>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</si>
  <si>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</si>
  <si>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</si>
  <si>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</si>
  <si>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</si>
  <si>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</si>
  <si>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</si>
  <si>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</si>
  <si>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</si>
  <si>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</si>
  <si>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</si>
  <si>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</si>
  <si>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</si>
  <si>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</si>
  <si>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</si>
  <si>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</si>
  <si>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</si>
  <si>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</si>
  <si>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</si>
  <si>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</si>
  <si>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</si>
  <si>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</si>
  <si>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</si>
  <si>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</si>
  <si>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</si>
  <si>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</si>
  <si>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</si>
  <si>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</si>
  <si>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</si>
  <si>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</si>
  <si>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</si>
  <si>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</si>
  <si>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</si>
  <si>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</si>
  <si>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</si>
  <si>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</si>
  <si>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</si>
  <si>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</si>
  <si>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</si>
  <si>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</si>
  <si>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</si>
  <si>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</si>
  <si>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</si>
  <si>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</si>
  <si>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</si>
  <si>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</si>
  <si>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</si>
  <si>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</si>
  <si>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</si>
  <si>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</si>
  <si>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</si>
  <si>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</si>
  <si>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</si>
  <si>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</si>
  <si>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</si>
  <si>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</si>
  <si>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</si>
  <si>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</si>
  <si>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</si>
  <si>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</si>
  <si>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</si>
  <si>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</si>
  <si>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</si>
  <si>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</si>
  <si>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</si>
  <si>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</si>
  <si>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</si>
  <si>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</si>
  <si>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</si>
  <si>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</si>
  <si>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</si>
  <si>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</si>
  <si>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</si>
  <si>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</si>
  <si>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</si>
  <si>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</si>
  <si>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</si>
  <si>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</si>
  <si>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</si>
  <si>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</si>
  <si>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</si>
  <si>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</si>
  <si>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</si>
  <si>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</si>
  <si>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</si>
  <si>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</si>
  <si>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</si>
  <si>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</si>
  <si>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</si>
  <si>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</si>
  <si>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</si>
  <si>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</si>
  <si>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</si>
  <si>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</si>
  <si>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</si>
  <si>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</si>
  <si>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</si>
  <si>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</si>
  <si>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</si>
  <si>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</si>
  <si>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</si>
  <si>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</si>
  <si>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</si>
  <si>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</si>
  <si>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</si>
  <si>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</si>
  <si>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</si>
  <si>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</si>
  <si>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</si>
  <si>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</si>
  <si>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</si>
  <si>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</si>
  <si>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</si>
  <si>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</si>
  <si>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</si>
  <si>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</si>
  <si>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</si>
  <si>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</si>
  <si>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</si>
  <si>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</si>
  <si>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</si>
  <si>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</si>
  <si>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</si>
  <si>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</si>
  <si>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</si>
  <si>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</si>
  <si>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</si>
  <si>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</si>
  <si>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</si>
  <si>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</si>
  <si>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</si>
  <si>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</si>
  <si>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</si>
  <si>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</si>
  <si>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</si>
  <si>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</si>
  <si>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</si>
  <si>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</si>
  <si>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</si>
  <si>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</si>
  <si>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</si>
  <si>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</si>
  <si>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</si>
  <si>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</si>
  <si>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</si>
  <si>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</si>
  <si>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</si>
  <si>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</si>
  <si>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</si>
  <si>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</si>
  <si>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</si>
  <si>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</si>
  <si>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</si>
  <si>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</si>
  <si>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</si>
  <si>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</si>
  <si>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</si>
  <si>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</si>
  <si>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</si>
  <si>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</si>
  <si>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</si>
  <si>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</si>
  <si>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</si>
  <si>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</si>
  <si>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</si>
  <si>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</si>
  <si>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</si>
  <si>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</si>
  <si>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</si>
  <si>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</si>
  <si>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</si>
  <si>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</si>
  <si>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</si>
  <si>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</si>
  <si>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</si>
  <si>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</si>
  <si>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</si>
  <si>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</si>
  <si>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</si>
  <si>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</si>
  <si>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</si>
  <si>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</si>
  <si>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</si>
  <si>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</si>
  <si>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</si>
  <si>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</si>
  <si>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</si>
  <si>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</si>
  <si>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</si>
  <si>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</si>
  <si>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</si>
  <si>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</si>
  <si>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</si>
  <si>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</si>
  <si>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</si>
  <si>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</si>
  <si>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</si>
  <si>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</si>
  <si>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</si>
  <si>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</si>
  <si>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</si>
  <si>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</si>
  <si>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</si>
  <si>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</si>
  <si>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</si>
  <si>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</si>
  <si>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</si>
  <si>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</si>
  <si>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</si>
  <si>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</si>
  <si>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</si>
  <si>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</si>
  <si>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</si>
  <si>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</si>
  <si>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</si>
  <si>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</si>
  <si>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</si>
  <si>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</si>
  <si>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</si>
  <si>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</si>
  <si>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</si>
  <si>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</si>
  <si>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</si>
  <si>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</si>
  <si>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</si>
  <si>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</si>
  <si>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</si>
  <si>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</si>
  <si>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</si>
  <si>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</si>
  <si>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</si>
  <si>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</si>
  <si>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</si>
  <si>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</si>
  <si>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</si>
  <si>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</si>
  <si>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</si>
  <si>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</si>
  <si>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</si>
  <si>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</si>
  <si>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</si>
  <si>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</si>
  <si>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</si>
  <si>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</si>
  <si>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</si>
  <si>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</si>
  <si>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</si>
  <si>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</si>
  <si>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</si>
  <si>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</si>
  <si>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</si>
  <si>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</si>
  <si>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</si>
  <si>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</si>
  <si>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</si>
  <si>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</si>
  <si>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</si>
  <si>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</si>
  <si>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</si>
  <si>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</si>
  <si>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</si>
  <si>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</si>
  <si>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</si>
  <si>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</si>
  <si>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</si>
  <si>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</si>
  <si>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</si>
  <si>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</si>
  <si>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</si>
  <si>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</si>
  <si>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</si>
  <si>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</si>
  <si>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</si>
  <si>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</si>
  <si>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</si>
  <si>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</si>
  <si>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</si>
  <si>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</si>
  <si>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</si>
  <si>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</si>
  <si>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</si>
  <si>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</si>
  <si>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</si>
  <si>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</si>
  <si>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</si>
  <si>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</si>
  <si>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</si>
  <si>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</si>
  <si>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</si>
  <si>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</si>
  <si>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</si>
  <si>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</si>
  <si>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</si>
  <si>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</si>
  <si>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</si>
  <si>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</si>
  <si>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</si>
  <si>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</si>
  <si>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</si>
  <si>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</si>
  <si>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</si>
  <si>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</si>
  <si>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</si>
  <si>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</si>
  <si>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</si>
  <si>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</si>
  <si>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</si>
  <si>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</si>
  <si>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</si>
  <si>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</si>
  <si>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</si>
  <si>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</si>
  <si>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</si>
  <si>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</si>
  <si>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</si>
  <si>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</si>
  <si>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</si>
  <si>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</si>
  <si>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</si>
  <si>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</si>
  <si>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</si>
  <si>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</si>
  <si>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</si>
  <si>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</si>
  <si>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</si>
  <si>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</si>
  <si>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</si>
  <si>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</si>
  <si>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</si>
  <si>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</si>
  <si>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</si>
  <si>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</si>
  <si>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</si>
  <si>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</si>
  <si>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</si>
  <si>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</si>
  <si>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</si>
  <si>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</si>
  <si>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</si>
  <si>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</si>
  <si>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</si>
  <si>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</si>
  <si>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</si>
  <si>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</si>
  <si>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</si>
  <si>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</si>
  <si>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</si>
  <si>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</si>
  <si>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</si>
  <si>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</si>
  <si>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</si>
  <si>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</si>
  <si>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</si>
  <si>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</si>
  <si>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</si>
  <si>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</si>
  <si>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</si>
  <si>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</si>
  <si>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</si>
  <si>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</si>
  <si>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</si>
  <si>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</si>
  <si>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</si>
  <si>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</si>
  <si>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</si>
  <si>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</si>
  <si>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</si>
  <si>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</si>
  <si>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</si>
  <si>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</si>
  <si>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</si>
  <si>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</si>
  <si>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</si>
  <si>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</si>
  <si>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</si>
  <si>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</si>
  <si>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</si>
  <si>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</si>
  <si>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</si>
  <si>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</si>
  <si>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</si>
  <si>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</si>
  <si>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</si>
  <si>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</si>
  <si>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</si>
  <si>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</si>
  <si>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</si>
  <si>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</si>
  <si>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</si>
  <si>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</si>
  <si>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</si>
  <si>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</si>
  <si>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</si>
  <si>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</si>
  <si>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</si>
  <si>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</si>
  <si>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</si>
  <si>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</si>
  <si>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</si>
  <si>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</si>
  <si>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</si>
  <si>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</si>
  <si>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</si>
  <si>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</si>
  <si>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</si>
  <si>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</si>
  <si>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</si>
  <si>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</si>
  <si>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</si>
  <si>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</si>
  <si>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</si>
  <si>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</si>
  <si>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</si>
  <si>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</si>
  <si>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</si>
  <si>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</si>
  <si>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</si>
  <si>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</si>
  <si>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</si>
  <si>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</si>
  <si>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</si>
  <si>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</si>
  <si>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</si>
  <si>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</si>
  <si>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</si>
  <si>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</si>
  <si>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</si>
  <si>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</si>
  <si>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</si>
  <si>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</si>
  <si>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</si>
  <si>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</si>
  <si>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</si>
  <si>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</si>
  <si>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</si>
  <si>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</si>
  <si>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</si>
  <si>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</si>
  <si>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</si>
  <si>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</si>
  <si>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</si>
  <si>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</si>
  <si>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</si>
  <si>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</si>
  <si>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</si>
  <si>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</si>
  <si>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</si>
  <si>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</si>
  <si>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</si>
  <si>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</si>
  <si>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</si>
  <si>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</si>
  <si>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</si>
  <si>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</si>
  <si>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</si>
  <si>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</si>
  <si>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</si>
  <si>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</si>
  <si>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</si>
  <si>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</si>
  <si>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</si>
  <si>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</si>
  <si>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</si>
  <si>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</si>
  <si>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</si>
  <si>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</si>
  <si>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</si>
  <si>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</si>
  <si>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</si>
  <si>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</si>
  <si>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</si>
  <si>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</si>
  <si>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</si>
  <si>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</si>
  <si>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</si>
  <si>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</si>
  <si>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</si>
  <si>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</si>
  <si>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</si>
  <si>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</si>
  <si>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</si>
  <si>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</si>
  <si>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</si>
  <si>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</si>
  <si>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</si>
  <si>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</si>
  <si>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</si>
  <si>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</si>
  <si>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</si>
  <si>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</si>
  <si>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</si>
  <si>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</si>
  <si>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</si>
  <si>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</si>
  <si>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</si>
  <si>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</si>
  <si>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</si>
  <si>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</si>
  <si>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</si>
  <si>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</si>
  <si>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</si>
  <si>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</si>
  <si>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</si>
  <si>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</si>
  <si>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</si>
  <si>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</si>
  <si>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</si>
  <si>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</si>
  <si>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</si>
  <si>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</si>
  <si>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</si>
  <si>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</si>
  <si>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</si>
  <si>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</si>
  <si>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</si>
  <si>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</si>
  <si>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</si>
  <si>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</si>
  <si>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</si>
  <si>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</si>
  <si>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</si>
  <si>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</si>
  <si>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</si>
  <si>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</si>
  <si>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</si>
  <si>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</si>
  <si>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</si>
  <si>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</si>
  <si>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</si>
  <si>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</si>
  <si>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</si>
  <si>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</si>
  <si>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</si>
  <si>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</si>
  <si>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</si>
  <si>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</si>
  <si>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</si>
  <si>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</si>
  <si>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</si>
  <si>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</si>
  <si>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</si>
  <si>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</si>
  <si>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</si>
  <si>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</si>
  <si>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</si>
  <si>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</si>
  <si>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</si>
  <si>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</si>
  <si>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</si>
  <si>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</si>
  <si>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</si>
  <si>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</si>
  <si>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</si>
  <si>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</si>
  <si>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</si>
  <si>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</si>
  <si>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</si>
  <si>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</si>
  <si>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</si>
  <si>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</si>
  <si>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</si>
  <si>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</si>
  <si>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</si>
  <si>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</si>
  <si>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</si>
  <si>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</si>
  <si>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</si>
  <si>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</si>
  <si>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</si>
  <si>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</si>
  <si>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</si>
  <si>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</si>
  <si>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</si>
  <si>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</si>
  <si>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</si>
  <si>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</si>
  <si>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</si>
  <si>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</si>
  <si>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</si>
  <si>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</si>
  <si>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</si>
  <si>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</si>
  <si>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</si>
  <si>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</si>
  <si>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</si>
  <si>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</si>
  <si>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</si>
  <si>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</si>
  <si>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</si>
  <si>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</si>
  <si>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</si>
  <si>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</si>
  <si>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</si>
  <si>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</si>
  <si>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</si>
  <si>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</si>
  <si>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</si>
  <si>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</si>
  <si>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</si>
  <si>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</si>
  <si>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</si>
  <si>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</si>
  <si>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</si>
  <si>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</si>
  <si>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</si>
  <si>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</si>
  <si>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</si>
  <si>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</si>
  <si>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</si>
  <si>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</si>
  <si>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</si>
  <si>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</si>
  <si>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</si>
  <si>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</si>
  <si>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</si>
  <si>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</si>
  <si>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</si>
  <si>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</si>
  <si>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</si>
  <si>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</si>
  <si>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</si>
  <si>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</si>
  <si>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</si>
  <si>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</si>
  <si>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</si>
  <si>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</si>
  <si>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</si>
  <si>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</si>
  <si>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</si>
  <si>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</si>
  <si>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</si>
  <si>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</si>
  <si>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</si>
  <si>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</si>
  <si>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</si>
  <si>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</si>
  <si>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</si>
  <si>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</si>
  <si>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</si>
  <si>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</si>
  <si>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</si>
  <si>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</si>
  <si>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</si>
  <si>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</si>
  <si>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</si>
  <si>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</si>
  <si>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</si>
  <si>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</si>
  <si>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</si>
  <si>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</si>
  <si>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</si>
  <si>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</si>
  <si>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</si>
  <si>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</si>
  <si>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</si>
  <si>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</si>
  <si>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</si>
  <si>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</si>
  <si>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</si>
  <si>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</si>
  <si>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</si>
  <si>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</si>
  <si>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</si>
  <si>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</si>
  <si>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</si>
  <si>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</si>
  <si>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</si>
  <si>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</si>
  <si>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</si>
  <si>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</si>
  <si>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</si>
  <si>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</si>
  <si>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</si>
  <si>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</si>
  <si>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</si>
  <si>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</si>
  <si>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</si>
  <si>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</si>
  <si>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</si>
  <si>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</si>
  <si>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</si>
  <si>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</si>
  <si>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</si>
  <si>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</si>
  <si>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</si>
  <si>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</si>
  <si>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</si>
  <si>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</si>
  <si>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</si>
  <si>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</si>
  <si>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</si>
  <si>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</si>
  <si>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</si>
  <si>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</si>
  <si>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</si>
  <si>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</si>
  <si>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</si>
  <si>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</si>
  <si>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</si>
  <si>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</si>
  <si>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</si>
  <si>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</si>
  <si>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</si>
  <si>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</si>
  <si>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</si>
  <si>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</si>
  <si>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</si>
  <si>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</si>
  <si>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</si>
  <si>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</si>
  <si>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</si>
  <si>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</si>
  <si>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</si>
  <si>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</si>
  <si>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</si>
  <si>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</si>
  <si>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</si>
  <si>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</si>
  <si>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</si>
  <si>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</si>
  <si>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</si>
  <si>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</si>
  <si>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</si>
  <si>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</si>
  <si>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</si>
  <si>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</si>
  <si>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</si>
  <si>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</si>
  <si>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</si>
  <si>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</si>
  <si>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</si>
  <si>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</si>
  <si>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</si>
  <si>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</si>
  <si>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</si>
  <si>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</si>
  <si>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</si>
  <si>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</si>
  <si>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</si>
  <si>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</si>
  <si>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</si>
  <si>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</si>
  <si>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</si>
  <si>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</si>
  <si>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</si>
  <si>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</si>
  <si>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</si>
  <si>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</si>
  <si>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</si>
  <si>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</si>
  <si>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</si>
  <si>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</si>
  <si>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</si>
  <si>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</si>
  <si>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</si>
  <si>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</si>
  <si>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</si>
  <si>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</si>
  <si>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</si>
  <si>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</si>
  <si>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</si>
  <si>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</si>
  <si>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</si>
  <si>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</si>
  <si>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</si>
  <si>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</si>
  <si>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</si>
  <si>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</si>
  <si>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</si>
  <si>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</si>
  <si>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</si>
  <si>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</si>
  <si>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</si>
  <si>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</si>
  <si>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</si>
  <si>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</si>
  <si>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</si>
  <si>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</si>
  <si>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</si>
  <si>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</si>
  <si>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</si>
  <si>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</si>
  <si>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</si>
  <si>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</si>
  <si>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</si>
  <si>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</si>
  <si>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</si>
  <si>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</si>
  <si>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</si>
  <si>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</si>
  <si>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</si>
  <si>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</si>
  <si>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</si>
  <si>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</si>
  <si>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</si>
  <si>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</si>
  <si>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</si>
  <si>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</si>
  <si>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</si>
  <si>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</si>
  <si>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</si>
  <si>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</si>
  <si>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</si>
  <si>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</si>
  <si>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</si>
  <si>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</si>
  <si>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</si>
  <si>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</si>
  <si>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</si>
  <si>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</si>
  <si>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</si>
  <si>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</si>
  <si>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</si>
  <si>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</si>
  <si>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</si>
  <si>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</si>
  <si>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</si>
  <si>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</si>
  <si>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</si>
  <si>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</si>
  <si>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</si>
  <si>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</si>
  <si>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</si>
  <si>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</si>
  <si>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</si>
  <si>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</si>
  <si>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</si>
  <si>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</si>
  <si>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</si>
  <si>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</si>
  <si>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</si>
  <si>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</si>
  <si>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</si>
  <si>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</si>
  <si>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</si>
  <si>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</si>
  <si>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</si>
  <si>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</si>
  <si>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</si>
  <si>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</si>
  <si>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</si>
  <si>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</si>
  <si>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</si>
  <si>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</si>
  <si>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</si>
  <si>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</si>
  <si>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</si>
  <si>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</si>
  <si>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</si>
  <si>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</si>
  <si>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</si>
  <si>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</si>
  <si>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</si>
  <si>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</si>
  <si>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</si>
  <si>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</si>
  <si>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</si>
  <si>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</si>
  <si>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</si>
  <si>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</si>
  <si>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</si>
  <si>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</si>
  <si>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</si>
  <si>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</si>
  <si>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</si>
  <si>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</si>
  <si>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</si>
  <si>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</si>
  <si>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</si>
  <si>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</si>
  <si>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</si>
  <si>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</si>
  <si>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</si>
  <si>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</si>
  <si>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</si>
  <si>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</si>
  <si>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</si>
  <si>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</si>
  <si>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</si>
  <si>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</si>
  <si>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</si>
  <si>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</si>
  <si>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</si>
  <si>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</si>
  <si>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</si>
  <si>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</si>
  <si>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</si>
  <si>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</si>
  <si>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</si>
  <si>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</si>
  <si>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</si>
  <si>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</si>
  <si>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</si>
  <si>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</si>
  <si>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</si>
  <si>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</si>
  <si>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</si>
  <si>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</si>
  <si>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</si>
  <si>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</si>
  <si>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</si>
  <si>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</si>
  <si>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</si>
  <si>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</si>
  <si>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</si>
  <si>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</si>
  <si>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</si>
  <si>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</si>
  <si>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</si>
  <si>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</si>
  <si>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</si>
  <si>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</si>
  <si>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</si>
  <si>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</si>
  <si>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</si>
  <si>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</si>
  <si>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</si>
  <si>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</si>
  <si>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</si>
  <si>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</si>
  <si>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</si>
  <si>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</si>
  <si>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</si>
  <si>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</si>
  <si>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</si>
  <si>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</si>
  <si>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</si>
  <si>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</si>
  <si>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</si>
  <si>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</si>
  <si>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</si>
  <si>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</si>
  <si>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</si>
  <si>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</si>
  <si>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</si>
  <si>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</si>
  <si>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</si>
  <si>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</si>
  <si>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</si>
  <si>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</si>
  <si>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</si>
  <si>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</si>
  <si>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</si>
  <si>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</si>
  <si>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</si>
  <si>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</si>
  <si>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</si>
  <si>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</si>
  <si>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</si>
  <si>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</si>
  <si>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</si>
  <si>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</si>
  <si>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</si>
  <si>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</si>
  <si>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</si>
  <si>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</si>
  <si>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</si>
  <si>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</si>
  <si>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</si>
  <si>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</si>
  <si>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</si>
  <si>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</si>
  <si>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</si>
  <si>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</si>
  <si>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</si>
  <si>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</si>
  <si>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</si>
  <si>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</si>
  <si>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</si>
  <si>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</si>
  <si>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</si>
  <si>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</si>
  <si>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</si>
  <si>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</si>
  <si>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</si>
  <si>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</si>
  <si>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</si>
  <si>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</si>
  <si>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</si>
  <si>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</si>
  <si>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</si>
  <si>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</si>
  <si>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</si>
  <si>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</si>
  <si>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</si>
  <si>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</si>
  <si>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</si>
  <si>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</si>
  <si>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</si>
  <si>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</si>
  <si>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</si>
  <si>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</si>
  <si>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</si>
  <si>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</si>
  <si>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</si>
  <si>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</si>
  <si>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</si>
  <si>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</si>
  <si>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</si>
  <si>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</si>
  <si>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</si>
  <si>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</si>
  <si>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</si>
  <si>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</si>
  <si>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</si>
  <si>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</si>
  <si>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</si>
  <si>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</si>
  <si>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</si>
  <si>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</si>
  <si>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</si>
  <si>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</si>
  <si>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</si>
  <si>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</si>
  <si>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</si>
  <si>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</si>
  <si>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</si>
  <si>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</si>
  <si>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</si>
  <si>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</si>
  <si>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</si>
  <si>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</si>
  <si>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</si>
  <si>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</si>
  <si>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</si>
  <si>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</si>
  <si>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</si>
  <si>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</si>
  <si>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</si>
  <si>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</si>
  <si>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</si>
  <si>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</si>
  <si>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</si>
  <si>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</si>
  <si>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</si>
  <si>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</si>
  <si>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</si>
  <si>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</si>
  <si>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</si>
  <si>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</si>
  <si>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</si>
  <si>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</si>
  <si>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</si>
  <si>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</si>
  <si>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</si>
  <si>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</si>
  <si>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</si>
  <si>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</si>
  <si>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</si>
  <si>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</si>
  <si>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</si>
  <si>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</si>
  <si>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</si>
  <si>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</si>
  <si>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</si>
  <si>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</si>
  <si>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</si>
  <si>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</si>
  <si>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</si>
  <si>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</si>
  <si>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</si>
  <si>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</si>
  <si>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</si>
  <si>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</si>
  <si>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</si>
  <si>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</si>
  <si>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</si>
  <si>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</si>
  <si>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</si>
  <si>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</si>
  <si>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</si>
  <si>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</si>
  <si>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</si>
  <si>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</si>
  <si>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</si>
  <si>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</si>
  <si>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</si>
  <si>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</si>
  <si>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</si>
  <si>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</si>
  <si>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</si>
  <si>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</si>
  <si>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</si>
  <si>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</si>
  <si>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</si>
  <si>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</si>
  <si>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</si>
  <si>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</si>
  <si>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</si>
  <si>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</si>
  <si>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</si>
  <si>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</si>
  <si>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</si>
  <si>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</si>
  <si>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</si>
  <si>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</si>
  <si>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</si>
  <si>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</si>
  <si>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</si>
  <si>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</si>
  <si>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</si>
  <si>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</si>
  <si>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</si>
  <si>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</si>
  <si>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</si>
  <si>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</si>
  <si>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</si>
  <si>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</si>
  <si>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</si>
  <si>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</si>
  <si>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</si>
  <si>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</si>
  <si>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</si>
  <si>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</si>
  <si>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</si>
  <si>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</si>
  <si>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</si>
  <si>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</si>
  <si>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</si>
  <si>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</si>
  <si>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</si>
  <si>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</si>
  <si>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</si>
  <si>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</si>
  <si>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</si>
  <si>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</si>
  <si>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</si>
  <si>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</si>
  <si>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</si>
  <si>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</si>
  <si>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</si>
  <si>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</si>
  <si>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</si>
  <si>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</si>
  <si>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</si>
  <si>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</si>
  <si>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</si>
  <si>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</si>
  <si>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</si>
  <si>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</si>
  <si>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</si>
  <si>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</si>
  <si>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</si>
  <si>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</si>
  <si>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</si>
  <si>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</si>
  <si>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</si>
  <si>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</si>
  <si>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</si>
  <si>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</si>
  <si>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</si>
  <si>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</si>
  <si>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</si>
  <si>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</si>
  <si>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</si>
  <si>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</si>
  <si>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</si>
  <si>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</si>
  <si>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</si>
  <si>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</si>
  <si>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</si>
  <si>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</si>
  <si>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</si>
  <si>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</si>
  <si>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</si>
  <si>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</si>
  <si>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</si>
  <si>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</si>
  <si>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</si>
  <si>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</si>
  <si>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</si>
  <si>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</si>
  <si>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</si>
  <si>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</si>
  <si>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</si>
  <si>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</si>
  <si>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</si>
  <si>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</si>
  <si>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</si>
  <si>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</si>
  <si>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</si>
  <si>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</si>
  <si>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</si>
  <si>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</si>
  <si>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</si>
  <si>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</si>
  <si>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</si>
  <si>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</si>
  <si>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</si>
  <si>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</si>
  <si>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</si>
  <si>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</si>
  <si>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</si>
  <si>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</si>
  <si>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</si>
  <si>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</si>
  <si>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</si>
  <si>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</si>
  <si>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</si>
  <si>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</si>
  <si>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</si>
  <si>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</si>
  <si>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</si>
  <si>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</si>
  <si>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</si>
  <si>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</si>
  <si>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</si>
  <si>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</si>
  <si>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</si>
  <si>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</si>
  <si>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</si>
  <si>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</si>
  <si>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</si>
  <si>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</si>
  <si>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</si>
  <si>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</si>
  <si>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</si>
  <si>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</si>
  <si>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</si>
  <si>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</si>
  <si>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</si>
  <si>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</si>
  <si>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</si>
  <si>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</si>
  <si>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</si>
  <si>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</si>
  <si>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</si>
  <si>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</si>
  <si>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</si>
  <si>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</si>
  <si>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</si>
  <si>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</si>
  <si>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</si>
  <si>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</si>
  <si>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</si>
  <si>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</si>
  <si>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</si>
  <si>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</si>
  <si>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</si>
  <si>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</si>
  <si>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</si>
  <si>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</si>
  <si>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</si>
  <si>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</si>
  <si>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</si>
  <si>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</si>
  <si>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</si>
  <si>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</si>
  <si>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</si>
  <si>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</si>
  <si>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</si>
  <si>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</si>
  <si>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</si>
  <si>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</si>
  <si>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</si>
  <si>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</si>
  <si>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</si>
  <si>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</si>
  <si>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</si>
  <si>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</si>
  <si>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</si>
  <si>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</si>
  <si>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</si>
  <si>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</si>
  <si>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</si>
  <si>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</si>
  <si>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</si>
  <si>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</si>
  <si>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</si>
  <si>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</si>
  <si>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</si>
  <si>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</si>
  <si>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</si>
  <si>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</si>
  <si>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</si>
  <si>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</si>
  <si>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</si>
  <si>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</si>
  <si>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</si>
  <si>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</si>
  <si>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</si>
  <si>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</si>
  <si>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</si>
  <si>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</si>
  <si>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</si>
  <si>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</si>
  <si>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</si>
  <si>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</si>
  <si>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</si>
  <si>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</si>
  <si>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</si>
  <si>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</si>
  <si>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</si>
  <si>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</si>
  <si>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</si>
  <si>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</si>
  <si>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</si>
  <si>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</si>
  <si>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</si>
  <si>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</si>
  <si>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</si>
  <si>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</si>
  <si>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</si>
  <si>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</si>
  <si>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</si>
  <si>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</si>
  <si>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</si>
  <si>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</si>
  <si>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</si>
  <si>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</si>
  <si>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</si>
  <si>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</si>
  <si>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</si>
  <si>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</si>
  <si>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</si>
  <si>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</si>
  <si>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</si>
  <si>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</si>
  <si>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</si>
  <si>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</si>
  <si>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</si>
  <si>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</si>
  <si>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</si>
  <si>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</si>
  <si>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</si>
  <si>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</si>
  <si>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</si>
  <si>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</si>
  <si>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</si>
  <si>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</si>
  <si>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</si>
  <si>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</si>
  <si>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</si>
  <si>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</si>
  <si>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</si>
  <si>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</si>
  <si>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</si>
  <si>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</si>
  <si>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</si>
  <si>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</si>
  <si>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</si>
  <si>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</si>
  <si>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</si>
  <si>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</si>
  <si>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</si>
  <si>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</si>
  <si>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</si>
  <si>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</si>
  <si>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</si>
  <si>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</si>
  <si>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</si>
  <si>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</si>
  <si>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</si>
  <si>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</si>
  <si>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</si>
  <si>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</si>
  <si>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</si>
  <si>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</si>
  <si>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</si>
  <si>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</si>
  <si>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</si>
  <si>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</si>
  <si>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</si>
  <si>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</si>
  <si>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</si>
  <si>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</si>
  <si>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</si>
  <si>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</si>
  <si>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</si>
  <si>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</si>
  <si>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</si>
  <si>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</si>
  <si>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</si>
  <si>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</si>
  <si>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</si>
  <si>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</si>
  <si>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</si>
  <si>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</si>
  <si>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</si>
  <si>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</si>
  <si>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</si>
  <si>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</si>
  <si>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</si>
  <si>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</si>
  <si>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</si>
  <si>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</si>
  <si>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</si>
  <si>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</si>
  <si>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</si>
  <si>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</si>
  <si>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</si>
  <si>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</si>
  <si>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</si>
  <si>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</si>
  <si>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</si>
  <si>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</si>
  <si>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</si>
  <si>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</si>
  <si>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</si>
  <si>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</si>
  <si>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</si>
  <si>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</si>
  <si>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</si>
  <si>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</si>
  <si>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</si>
  <si>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</si>
  <si>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</si>
  <si>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</si>
  <si>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</si>
  <si>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</si>
  <si>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</si>
  <si>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</si>
  <si>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</si>
  <si>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</si>
  <si>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</si>
  <si>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</si>
  <si>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</si>
  <si>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</si>
  <si>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</si>
  <si>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</si>
  <si>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</si>
  <si>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</si>
  <si>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</si>
  <si>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</si>
  <si>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</si>
  <si>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</si>
  <si>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</si>
  <si>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</si>
  <si>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</si>
  <si>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</si>
  <si>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</si>
  <si>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</si>
  <si>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</si>
  <si>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</si>
  <si>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</si>
  <si>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</si>
  <si>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</si>
  <si>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</si>
  <si>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</si>
  <si>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</si>
  <si>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</si>
  <si>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</si>
  <si>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</si>
  <si>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</si>
  <si>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</si>
  <si>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</si>
  <si>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</si>
  <si>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</si>
  <si>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</si>
  <si>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</si>
  <si>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</si>
  <si>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</si>
  <si>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</si>
  <si>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</si>
  <si>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</si>
  <si>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</si>
  <si>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</si>
  <si>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</si>
  <si>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</si>
  <si>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</si>
  <si>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</si>
  <si>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</si>
  <si>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</si>
  <si>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</si>
  <si>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</si>
  <si>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</si>
  <si>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</si>
  <si>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</si>
  <si>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</si>
  <si>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</si>
  <si>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</si>
  <si>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</si>
  <si>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</si>
  <si>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</si>
  <si>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</si>
  <si>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</si>
  <si>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</si>
  <si>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</si>
  <si>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</si>
  <si>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</si>
  <si>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</si>
  <si>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</si>
  <si>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</si>
  <si>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</si>
  <si>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</si>
  <si>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</si>
  <si>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</si>
  <si>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</si>
  <si>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</si>
  <si>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</si>
  <si>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</si>
  <si>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</si>
  <si>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</si>
  <si>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</si>
  <si>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</si>
  <si>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</si>
  <si>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</si>
  <si>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</si>
  <si>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</si>
  <si>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</si>
  <si>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</si>
  <si>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</si>
  <si>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</si>
  <si>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</si>
  <si>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</si>
  <si>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</si>
  <si>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</si>
  <si>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</si>
  <si>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</si>
  <si>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</si>
  <si>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</si>
  <si>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</si>
  <si>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</si>
  <si>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</si>
  <si>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</si>
  <si>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</si>
  <si>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</si>
  <si>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</si>
  <si>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</si>
  <si>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</si>
  <si>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</si>
  <si>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</si>
  <si>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</si>
  <si>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</si>
  <si>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</si>
  <si>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</si>
  <si>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</si>
  <si>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</si>
  <si>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</si>
  <si>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</si>
  <si>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</si>
  <si>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</si>
  <si>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</si>
  <si>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</si>
  <si>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</si>
  <si>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</si>
  <si>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</si>
  <si>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</si>
  <si>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</si>
  <si>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</si>
  <si>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</si>
  <si>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</si>
  <si>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</si>
  <si>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</si>
  <si>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</si>
  <si>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</si>
  <si>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</si>
  <si>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</si>
  <si>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</si>
  <si>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</si>
  <si>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</si>
  <si>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</si>
  <si>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</si>
  <si>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</si>
  <si>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</si>
  <si>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</si>
  <si>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</si>
  <si>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</si>
  <si>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</si>
  <si>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</si>
  <si>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</si>
  <si>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</si>
  <si>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</si>
  <si>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</si>
  <si>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</si>
  <si>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</si>
  <si>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</si>
  <si>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</si>
  <si>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</si>
  <si>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</si>
  <si>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</si>
  <si>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</si>
  <si>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</si>
  <si>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</si>
  <si>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</si>
  <si>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</si>
  <si>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</si>
  <si>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</si>
  <si>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</si>
  <si>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</si>
  <si>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</si>
  <si>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</si>
  <si>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</si>
  <si>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</si>
  <si>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</si>
  <si>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</si>
  <si>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</si>
  <si>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</si>
  <si>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</si>
  <si>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</si>
  <si>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</si>
  <si>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</si>
  <si>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</si>
  <si>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</si>
  <si>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</si>
  <si>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</si>
  <si>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</si>
  <si>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</si>
  <si>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</si>
  <si>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</si>
  <si>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</si>
  <si>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</si>
  <si>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</si>
  <si>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</si>
  <si>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</si>
  <si>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</si>
  <si>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</si>
  <si>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</si>
  <si>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</si>
  <si>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</si>
  <si>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</si>
  <si>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</si>
  <si>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</si>
  <si>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</si>
  <si>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</si>
  <si>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</si>
  <si>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</si>
  <si>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</si>
  <si>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</si>
  <si>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</si>
  <si>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</si>
  <si>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</si>
  <si>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</si>
  <si>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</si>
  <si>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</si>
  <si>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</si>
  <si>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</si>
  <si>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</si>
  <si>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</si>
  <si>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</si>
  <si>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</si>
  <si>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</si>
  <si>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</si>
  <si>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</si>
  <si>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</si>
  <si>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</si>
  <si>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</si>
  <si>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</si>
  <si>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</si>
  <si>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</si>
  <si>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</si>
  <si>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</si>
  <si>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</si>
  <si>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</si>
  <si>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</si>
  <si>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</si>
  <si>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</si>
  <si>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</si>
  <si>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</si>
  <si>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</si>
  <si>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</si>
  <si>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</si>
  <si>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</si>
  <si>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</si>
  <si>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</si>
  <si>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</si>
  <si>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</si>
  <si>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</si>
  <si>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</si>
  <si>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</si>
  <si>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</si>
  <si>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</si>
  <si>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</si>
  <si>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</si>
  <si>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</si>
  <si>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</si>
  <si>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</si>
  <si>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</si>
  <si>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</si>
  <si>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</si>
  <si>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</si>
  <si>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</si>
  <si>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</si>
  <si>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</si>
  <si>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</si>
  <si>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</si>
  <si>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</si>
  <si>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</si>
  <si>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</si>
  <si>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</si>
  <si>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</si>
  <si>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</si>
  <si>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</si>
  <si>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</si>
  <si>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</si>
  <si>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</si>
  <si>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</si>
  <si>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</si>
  <si>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</si>
  <si>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</si>
  <si>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</si>
  <si>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</si>
  <si>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</si>
  <si>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</si>
  <si>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</si>
  <si>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</si>
  <si>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</si>
  <si>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</si>
  <si>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</si>
  <si>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</si>
  <si>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</si>
  <si>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</si>
  <si>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</si>
  <si>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</si>
  <si>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</si>
  <si>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</si>
  <si>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</si>
  <si>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</si>
  <si>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</si>
  <si>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</si>
  <si>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</si>
  <si>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</si>
  <si>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</si>
  <si>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</si>
  <si>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</si>
  <si>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</si>
  <si>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</si>
  <si>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</si>
  <si>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</si>
  <si>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</si>
  <si>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</si>
  <si>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</si>
  <si>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</si>
  <si>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</si>
  <si>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</si>
  <si>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</si>
  <si>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</si>
  <si>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</si>
  <si>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</si>
  <si>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</si>
  <si>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</si>
  <si>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</si>
  <si>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</si>
  <si>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</si>
  <si>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</si>
  <si>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</si>
  <si>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</si>
  <si>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</si>
  <si>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</si>
  <si>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</si>
  <si>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</si>
  <si>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</si>
  <si>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</si>
  <si>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</si>
  <si>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</si>
  <si>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</si>
  <si>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</si>
  <si>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</si>
  <si>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</si>
  <si>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</si>
  <si>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</si>
  <si>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</si>
  <si>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</si>
  <si>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</si>
  <si>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</si>
  <si>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</si>
  <si>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</si>
  <si>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</si>
  <si>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</si>
  <si>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</si>
  <si>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</si>
  <si>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</si>
  <si>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</si>
  <si>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</si>
  <si>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</si>
  <si>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</si>
  <si>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</si>
  <si>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</si>
  <si>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</si>
  <si>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</si>
  <si>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</si>
  <si>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</si>
  <si>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</si>
  <si>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</si>
  <si>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</si>
  <si>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</si>
  <si>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</si>
  <si>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</si>
  <si>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</si>
  <si>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</si>
  <si>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</si>
  <si>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</si>
  <si>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</si>
  <si>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</si>
  <si>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</si>
  <si>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</si>
  <si>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</si>
  <si>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</si>
  <si>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</si>
  <si>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</si>
  <si>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</si>
  <si>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</si>
  <si>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</si>
  <si>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</si>
  <si>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</si>
  <si>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</si>
  <si>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</si>
  <si>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</si>
  <si>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</si>
  <si>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</si>
  <si>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</si>
  <si>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</si>
  <si>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</si>
  <si>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</si>
  <si>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</si>
  <si>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</si>
  <si>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</si>
  <si>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</si>
  <si>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</si>
  <si>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</si>
  <si>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</si>
  <si>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</si>
  <si>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</si>
  <si>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</si>
  <si>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</si>
  <si>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</si>
  <si>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</si>
  <si>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</si>
  <si>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</si>
  <si>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</si>
  <si>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</si>
  <si>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</si>
  <si>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</si>
  <si>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</si>
  <si>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</si>
  <si>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</si>
  <si>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</si>
  <si>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</si>
  <si>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</si>
  <si>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</si>
  <si>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</si>
  <si>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</si>
  <si>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</si>
  <si>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</si>
  <si>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</si>
  <si>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</si>
  <si>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</si>
  <si>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</si>
  <si>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</si>
  <si>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</si>
  <si>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</si>
  <si>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</si>
  <si>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</si>
  <si>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</si>
  <si>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</si>
  <si>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</si>
  <si>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</si>
  <si>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</si>
  <si>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</si>
  <si>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</si>
  <si>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</si>
  <si>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</si>
  <si>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</si>
  <si>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</si>
  <si>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</si>
  <si>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</si>
  <si>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</si>
  <si>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</si>
  <si>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</si>
  <si>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</si>
  <si>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</si>
  <si>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</si>
  <si>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</si>
  <si>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</si>
  <si>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</si>
  <si>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</si>
  <si>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</si>
  <si>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</si>
  <si>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</si>
  <si>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</si>
  <si>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</si>
  <si>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</si>
  <si>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</si>
  <si>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</si>
  <si>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</si>
  <si>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</si>
  <si>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</si>
  <si>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</si>
  <si>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</si>
  <si>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</si>
  <si>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</si>
  <si>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</si>
  <si>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</si>
  <si>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</si>
  <si>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</si>
  <si>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</si>
  <si>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</si>
  <si>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</si>
  <si>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</si>
  <si>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</si>
  <si>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</si>
  <si>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</si>
  <si>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</si>
  <si>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</si>
  <si>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</si>
  <si>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</si>
  <si>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</si>
  <si>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</si>
  <si>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</si>
  <si>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</si>
  <si>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</si>
  <si>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</si>
  <si>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</si>
  <si>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</si>
  <si>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</si>
  <si>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</si>
  <si>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</si>
  <si>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</si>
  <si>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</si>
  <si>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</si>
  <si>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</si>
  <si>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</si>
  <si>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</si>
  <si>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</si>
  <si>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</si>
  <si>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</si>
  <si>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</si>
  <si>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</si>
  <si>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</si>
  <si>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</si>
  <si>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</si>
  <si>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</si>
  <si>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</si>
  <si>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</si>
  <si>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</si>
  <si>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</si>
  <si>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</si>
  <si>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</si>
  <si>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</si>
  <si>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</si>
  <si>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</si>
  <si>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</si>
  <si>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</si>
  <si>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</si>
  <si>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</si>
  <si>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</si>
  <si>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</si>
  <si>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</si>
  <si>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</si>
  <si>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</si>
  <si>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</si>
  <si>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</si>
  <si>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</si>
  <si>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</si>
  <si>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</si>
  <si>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</si>
  <si>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</si>
  <si>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</si>
  <si>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</si>
  <si>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</si>
  <si>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</si>
  <si>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</si>
  <si>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</si>
  <si>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</si>
  <si>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</si>
  <si>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</si>
  <si>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</si>
  <si>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</si>
  <si>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</si>
  <si>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</si>
  <si>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</si>
  <si>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</si>
  <si>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</si>
  <si>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</si>
  <si>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</si>
  <si>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</si>
  <si>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</si>
  <si>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</si>
  <si>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</si>
  <si>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</si>
  <si>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</si>
  <si>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</si>
  <si>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</si>
  <si>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</si>
  <si>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</si>
  <si>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</si>
  <si>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</si>
  <si>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</si>
  <si>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</si>
  <si>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</si>
  <si>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</si>
  <si>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</si>
  <si>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</si>
  <si>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</si>
  <si>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</si>
  <si>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</si>
  <si>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</si>
  <si>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</si>
  <si>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</si>
  <si>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</si>
  <si>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</si>
  <si>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</si>
  <si>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</si>
  <si>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</si>
  <si>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</si>
  <si>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</si>
  <si>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</si>
  <si>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</si>
  <si>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</si>
  <si>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</si>
  <si>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</si>
  <si>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</si>
  <si>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</si>
  <si>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</si>
  <si>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</si>
  <si>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</si>
  <si>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</si>
  <si>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</si>
  <si>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</si>
  <si>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</si>
  <si>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</si>
  <si>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</si>
  <si>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</si>
  <si>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</si>
  <si>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</si>
  <si>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</si>
  <si>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</si>
  <si>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</si>
  <si>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</si>
  <si>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</si>
  <si>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</si>
  <si>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</si>
  <si>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</si>
  <si>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</si>
  <si>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</si>
  <si>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</si>
  <si>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</si>
  <si>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</si>
  <si>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</si>
  <si>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</si>
  <si>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</si>
  <si>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</si>
  <si>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</si>
  <si>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</si>
  <si>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</si>
  <si>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</si>
  <si>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</si>
  <si>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</si>
  <si>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</si>
  <si>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</si>
  <si>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</si>
  <si>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</si>
  <si>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</si>
  <si>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</si>
  <si>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</si>
  <si>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</si>
  <si>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</si>
  <si>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</si>
  <si>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</si>
  <si>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</si>
  <si>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</si>
  <si>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</si>
  <si>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</si>
  <si>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</si>
  <si>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</si>
  <si>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</si>
  <si>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</si>
  <si>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</si>
  <si>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</si>
  <si>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</si>
  <si>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</si>
  <si>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</si>
  <si>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</si>
  <si>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</si>
  <si>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</si>
  <si>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</si>
  <si>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</si>
  <si>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</si>
  <si>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</si>
  <si>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</si>
  <si>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</si>
  <si>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</si>
  <si>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</si>
  <si>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</si>
  <si>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</si>
  <si>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</si>
  <si>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</si>
  <si>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</si>
  <si>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</si>
  <si>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</si>
  <si>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</si>
  <si>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</si>
  <si>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</si>
  <si>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</si>
  <si>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</si>
  <si>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</si>
  <si>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</si>
  <si>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</si>
  <si>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</si>
  <si>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</si>
  <si>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</si>
  <si>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</si>
  <si>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</si>
  <si>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</si>
  <si>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</si>
  <si>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</si>
  <si>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</si>
  <si>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</si>
  <si>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</si>
  <si>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</si>
  <si>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</si>
  <si>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</si>
  <si>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</si>
  <si>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</si>
  <si>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</si>
  <si>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</si>
  <si>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</si>
  <si>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</si>
  <si>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</si>
  <si>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</si>
  <si>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</si>
  <si>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</si>
  <si>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</si>
  <si>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</si>
  <si>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</si>
  <si>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</si>
  <si>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</si>
  <si>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</si>
  <si>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</si>
  <si>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</si>
  <si>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</si>
  <si>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</si>
  <si>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</si>
  <si>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</si>
  <si>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</si>
  <si>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</si>
  <si>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</si>
  <si>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</si>
  <si>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</si>
  <si>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</si>
  <si>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</si>
  <si>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</si>
  <si>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</si>
  <si>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</si>
  <si>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</si>
  <si>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</si>
  <si>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</si>
  <si>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</si>
  <si>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</si>
  <si>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</si>
  <si>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</si>
  <si>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</si>
  <si>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</si>
  <si>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</si>
  <si>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</si>
  <si>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</si>
  <si>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</si>
  <si>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</si>
  <si>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</si>
  <si>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</si>
  <si>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</si>
  <si>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</si>
  <si>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</si>
  <si>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</si>
  <si>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</si>
  <si>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</si>
  <si>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</si>
  <si>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</si>
  <si>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</si>
  <si>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</si>
  <si>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</si>
  <si>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</si>
  <si>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</si>
  <si>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</si>
  <si>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</si>
  <si>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</si>
  <si>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</si>
  <si>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</si>
  <si>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</si>
  <si>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</si>
  <si>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</si>
  <si>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</si>
  <si>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</si>
  <si>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</si>
  <si>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</si>
  <si>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</si>
  <si>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</si>
  <si>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</si>
  <si>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</si>
  <si>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</si>
  <si>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</si>
  <si>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</si>
  <si>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</si>
  <si>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</si>
  <si>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</si>
  <si>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</si>
  <si>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</si>
  <si>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</si>
  <si>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</si>
  <si>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</si>
  <si>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</si>
  <si>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</si>
  <si>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</si>
  <si>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</si>
  <si>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</si>
  <si>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</si>
  <si>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</si>
  <si>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</si>
  <si>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</si>
  <si>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</si>
  <si>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</si>
  <si>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</si>
  <si>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</si>
  <si>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</si>
  <si>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</si>
  <si>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</si>
  <si>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</si>
  <si>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</si>
  <si>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</si>
  <si>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</si>
  <si>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</si>
  <si>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</si>
  <si>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</si>
  <si>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</si>
  <si>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</si>
  <si>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</si>
  <si>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</si>
  <si>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</si>
  <si>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</si>
  <si>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</si>
  <si>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</si>
  <si>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</si>
  <si>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</si>
  <si>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</si>
  <si>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</si>
  <si>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</si>
  <si>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</si>
  <si>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</si>
  <si>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</si>
  <si>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</si>
  <si>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</si>
  <si>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</si>
  <si>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</si>
  <si>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</si>
  <si>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</si>
  <si>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</si>
  <si>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</si>
  <si>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</si>
  <si>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</si>
  <si>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</si>
  <si>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</si>
  <si>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</si>
  <si>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</si>
  <si>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</si>
  <si>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</si>
  <si>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</si>
  <si>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</si>
  <si>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</si>
  <si>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</si>
  <si>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</si>
  <si>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</si>
  <si>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</si>
  <si>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</si>
  <si>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</si>
  <si>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</si>
  <si>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</si>
  <si>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</si>
  <si>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</si>
  <si>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</si>
  <si>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</si>
  <si>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</si>
  <si>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</si>
  <si>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</si>
  <si>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</si>
  <si>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</si>
  <si>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</si>
  <si>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</si>
  <si>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</si>
  <si>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</si>
  <si>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</si>
  <si>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</si>
  <si>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</si>
  <si>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</si>
  <si>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</si>
  <si>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</si>
  <si>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</si>
  <si>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</si>
  <si>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</si>
  <si>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</si>
  <si>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</si>
  <si>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</si>
  <si>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</si>
  <si>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</si>
  <si>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</si>
  <si>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</si>
  <si>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</si>
  <si>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</si>
  <si>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</si>
  <si>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</si>
  <si>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</si>
  <si>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</si>
  <si>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</si>
  <si>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</si>
  <si>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</si>
  <si>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</si>
  <si>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</si>
  <si>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</si>
  <si>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</si>
  <si>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</si>
  <si>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</si>
  <si>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</si>
  <si>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</si>
  <si>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</si>
  <si>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</si>
  <si>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</si>
  <si>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</si>
  <si>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</si>
  <si>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</si>
  <si>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</si>
  <si>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</si>
  <si>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</si>
  <si>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</si>
  <si>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</si>
  <si>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</si>
  <si>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</si>
  <si>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</si>
  <si>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</si>
  <si>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</si>
  <si>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</si>
  <si>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</si>
  <si>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</si>
  <si>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</si>
  <si>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</si>
  <si>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</si>
  <si>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</si>
  <si>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</si>
  <si>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</si>
  <si>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</si>
  <si>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</si>
  <si>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</si>
  <si>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</si>
  <si>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</si>
  <si>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</si>
  <si>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</si>
  <si>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</si>
  <si>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</si>
  <si>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</si>
  <si>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</si>
  <si>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</si>
  <si>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</si>
  <si>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</si>
  <si>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</si>
  <si>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</si>
  <si>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</si>
  <si>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</si>
  <si>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</si>
  <si>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</si>
  <si>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</si>
  <si>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</si>
  <si>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</si>
  <si>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</si>
  <si>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</si>
  <si>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</si>
  <si>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</si>
  <si>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</si>
  <si>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</si>
  <si>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</si>
  <si>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</si>
  <si>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</si>
  <si>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</si>
  <si>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</si>
  <si>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</si>
  <si>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</si>
  <si>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</si>
  <si>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</si>
  <si>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</si>
  <si>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</si>
  <si>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</si>
  <si>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</si>
  <si>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</si>
  <si>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</si>
  <si>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</si>
  <si>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</si>
  <si>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</si>
  <si>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</si>
  <si>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</si>
  <si>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</si>
  <si>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</si>
  <si>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</si>
  <si>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</si>
  <si>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</si>
  <si>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</si>
  <si>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</si>
  <si>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</si>
  <si>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</si>
  <si>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</si>
  <si>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</si>
  <si>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</si>
  <si>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</si>
  <si>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</si>
  <si>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</si>
  <si>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</si>
  <si>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</si>
  <si>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</si>
  <si>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</si>
  <si>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</si>
  <si>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</si>
  <si>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</si>
  <si>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</si>
  <si>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</si>
  <si>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</si>
  <si>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</si>
  <si>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</si>
  <si>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</si>
  <si>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</si>
  <si>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</si>
  <si>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</si>
  <si>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</si>
  <si>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</si>
  <si>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</si>
  <si>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</si>
  <si>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</si>
  <si>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</si>
  <si>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</si>
  <si>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</si>
  <si>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</si>
  <si>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</si>
  <si>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</si>
  <si>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</si>
  <si>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</si>
  <si>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</si>
  <si>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</si>
  <si>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</si>
  <si>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</si>
  <si>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</si>
  <si>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</si>
  <si>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</si>
  <si>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</si>
  <si>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</si>
  <si>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</si>
  <si>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</si>
  <si>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</si>
  <si>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</si>
  <si>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</si>
  <si>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</si>
  <si>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</si>
  <si>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</si>
  <si>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</si>
  <si>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</si>
  <si>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</si>
  <si>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</si>
  <si>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</si>
  <si>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</si>
  <si>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</si>
  <si>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</si>
  <si>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</si>
  <si>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</si>
  <si>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</si>
  <si>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</si>
  <si>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</si>
  <si>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</si>
  <si>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</si>
  <si>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</si>
  <si>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</si>
  <si>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</si>
  <si>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</si>
  <si>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</si>
  <si>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</si>
  <si>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</si>
  <si>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</si>
  <si>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</si>
  <si>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</si>
  <si>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</si>
  <si>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</si>
  <si>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</si>
  <si>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</si>
  <si>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</si>
  <si>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</si>
  <si>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</si>
  <si>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</si>
  <si>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</si>
  <si>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</si>
  <si>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</si>
  <si>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</si>
  <si>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</si>
  <si>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</si>
  <si>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</si>
  <si>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</si>
  <si>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</si>
  <si>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</si>
  <si>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</si>
  <si>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</si>
  <si>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</si>
  <si>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</si>
  <si>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</si>
  <si>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</si>
  <si>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</si>
  <si>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</si>
  <si>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</si>
  <si>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</si>
  <si>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</si>
  <si>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</si>
  <si>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</si>
  <si>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</si>
  <si>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</si>
  <si>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</si>
  <si>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</si>
  <si>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</si>
  <si>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</si>
  <si>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</si>
  <si>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</si>
  <si>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</si>
  <si>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</si>
  <si>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</si>
  <si>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</si>
  <si>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</si>
  <si>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</si>
  <si>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</si>
  <si>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</si>
  <si>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</si>
  <si>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</si>
  <si>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</si>
  <si>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</si>
  <si>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</si>
  <si>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</si>
  <si>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</si>
  <si>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</si>
  <si>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</si>
  <si>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</si>
  <si>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</si>
  <si>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</si>
  <si>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</si>
  <si>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</si>
  <si>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</si>
  <si>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</si>
  <si>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</si>
  <si>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</si>
  <si>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</si>
  <si>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</si>
  <si>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</si>
  <si>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</si>
  <si>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</si>
  <si>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</si>
  <si>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</si>
  <si>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</si>
  <si>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</si>
  <si>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</si>
  <si>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</si>
  <si>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</si>
  <si>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</si>
  <si>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</si>
  <si>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</si>
  <si>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</si>
  <si>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</si>
  <si>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</si>
  <si>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</si>
  <si>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</si>
  <si>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</si>
  <si>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</si>
  <si>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</si>
  <si>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</si>
  <si>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</si>
  <si>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</si>
  <si>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</si>
  <si>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</si>
  <si>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</si>
  <si>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</si>
  <si>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</si>
  <si>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</si>
  <si>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</si>
  <si>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</si>
  <si>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</si>
  <si>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</si>
  <si>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</si>
  <si>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</si>
  <si>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</si>
  <si>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</si>
  <si>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</si>
  <si>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</si>
  <si>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</si>
  <si>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</si>
  <si>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</si>
  <si>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</si>
  <si>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</si>
  <si>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</si>
  <si>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</si>
  <si>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</si>
  <si>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</si>
  <si>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</si>
  <si>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</si>
  <si>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</si>
  <si>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</si>
  <si>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</si>
  <si>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</si>
  <si>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</si>
  <si>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</si>
  <si>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</si>
  <si>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</si>
  <si>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</si>
  <si>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</si>
  <si>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</si>
  <si>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</si>
  <si>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</si>
  <si>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</si>
  <si>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</si>
  <si>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</si>
  <si>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</si>
  <si>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</si>
  <si>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</si>
  <si>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</si>
  <si>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</si>
  <si>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</si>
  <si>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</si>
  <si>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</si>
  <si>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</si>
  <si>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</si>
  <si>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</si>
  <si>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</si>
  <si>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</si>
  <si>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</si>
  <si>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</si>
  <si>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</si>
  <si>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</si>
  <si>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</si>
  <si>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</si>
  <si>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</si>
  <si>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</si>
  <si>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</si>
  <si>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</si>
  <si>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</si>
  <si>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</si>
  <si>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</si>
  <si>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</si>
  <si>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</si>
  <si>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</si>
  <si>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</si>
  <si>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</si>
  <si>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</si>
  <si>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</si>
  <si>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</si>
  <si>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</si>
  <si>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</si>
  <si>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</si>
  <si>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</si>
  <si>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</si>
  <si>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</si>
  <si>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</si>
  <si>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</si>
  <si>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</si>
  <si>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</si>
  <si>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</si>
  <si>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</si>
  <si>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</si>
  <si>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</si>
  <si>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</si>
  <si>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</si>
  <si>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</si>
  <si>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</si>
  <si>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</si>
  <si>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</si>
  <si>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</si>
  <si>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</si>
  <si>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</si>
  <si>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</si>
  <si>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</si>
  <si>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</si>
  <si>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</si>
  <si>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</si>
  <si>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</si>
  <si>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</si>
  <si>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</si>
  <si>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</si>
  <si>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</si>
  <si>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</si>
  <si>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</si>
  <si>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</si>
  <si>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</si>
  <si>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</si>
  <si>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</si>
  <si>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</si>
  <si>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</si>
  <si>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</si>
  <si>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</si>
  <si>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</si>
  <si>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</si>
  <si>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</si>
  <si>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</si>
  <si>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</si>
  <si>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</si>
  <si>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</si>
  <si>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</si>
  <si>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</si>
  <si>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</si>
  <si>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</si>
  <si>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</si>
  <si>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</si>
  <si>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</si>
  <si>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</si>
  <si>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</si>
  <si>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</si>
  <si>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</si>
  <si>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</si>
  <si>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</si>
  <si>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</si>
  <si>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</si>
  <si>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</si>
  <si>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</si>
  <si>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</si>
  <si>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</si>
  <si>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</si>
  <si>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</si>
  <si>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</si>
  <si>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</si>
  <si>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</si>
  <si>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</si>
  <si>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</si>
  <si>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</si>
  <si>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</si>
  <si>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</si>
  <si>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</si>
  <si>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</si>
  <si>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</si>
  <si>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</si>
  <si>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</si>
  <si>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</si>
  <si>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</si>
  <si>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</si>
  <si>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</si>
  <si>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</si>
  <si>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</si>
  <si>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</si>
  <si>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</si>
  <si>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</si>
  <si>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</si>
  <si>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</si>
  <si>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</si>
  <si>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</si>
  <si>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</si>
  <si>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</si>
  <si>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</si>
  <si>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</si>
  <si>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</si>
  <si>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</si>
  <si>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</si>
  <si>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</si>
  <si>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</si>
  <si>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</si>
  <si>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</si>
  <si>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</si>
  <si>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</si>
  <si>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</si>
  <si>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</si>
  <si>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</si>
  <si>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</si>
  <si>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</si>
  <si>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</si>
  <si>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</si>
  <si>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</si>
  <si>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</si>
  <si>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</si>
  <si>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</si>
  <si>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</si>
  <si>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</si>
  <si>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</si>
  <si>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</si>
  <si>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</si>
  <si>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</si>
  <si>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</si>
  <si>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</si>
  <si>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</si>
  <si>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</si>
  <si>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</si>
  <si>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</si>
  <si>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</si>
  <si>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</si>
  <si>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</si>
  <si>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</si>
  <si>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</si>
  <si>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</si>
  <si>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</si>
  <si>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</si>
  <si>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</si>
  <si>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</si>
  <si>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</si>
  <si>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</si>
  <si>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</si>
  <si>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</si>
  <si>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</si>
  <si>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</si>
  <si>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</si>
  <si>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</si>
  <si>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</si>
  <si>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</si>
  <si>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</si>
  <si>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</si>
  <si>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</si>
  <si>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</si>
  <si>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</si>
  <si>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</si>
  <si>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</si>
  <si>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</si>
  <si>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</si>
  <si>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</si>
  <si>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</si>
  <si>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</si>
  <si>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</si>
  <si>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</si>
  <si>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</si>
  <si>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</si>
  <si>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</si>
  <si>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</si>
  <si>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</si>
  <si>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</si>
  <si>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</si>
  <si>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</si>
  <si>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</si>
  <si>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</si>
  <si>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</si>
  <si>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</si>
  <si>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</si>
  <si>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</si>
  <si>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</si>
  <si>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</si>
  <si>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</si>
  <si>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</si>
  <si>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</si>
  <si>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</si>
  <si>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</si>
  <si>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</si>
  <si>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</si>
  <si>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</si>
  <si>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</si>
  <si>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</si>
  <si>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</si>
  <si>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</si>
  <si>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</si>
  <si>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</si>
  <si>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</si>
  <si>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</si>
  <si>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</si>
  <si>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</si>
  <si>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</si>
  <si>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</si>
  <si>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</si>
  <si>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</si>
  <si>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</si>
  <si>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</si>
  <si>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</si>
  <si>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</si>
  <si>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</si>
  <si>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</si>
  <si>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</si>
  <si>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</si>
  <si>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</si>
  <si>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</si>
  <si>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</si>
  <si>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</si>
  <si>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</si>
  <si>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</si>
  <si>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</si>
  <si>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</si>
  <si>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</si>
  <si>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</si>
  <si>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</si>
  <si>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</si>
  <si>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</si>
  <si>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</si>
  <si>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</si>
  <si>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</si>
  <si>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</si>
  <si>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</si>
  <si>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</si>
  <si>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</si>
  <si>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</si>
  <si>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</si>
  <si>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</si>
  <si>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</si>
  <si>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</si>
  <si>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</si>
  <si>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</si>
  <si>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</si>
  <si>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</si>
  <si>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</si>
  <si>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</si>
  <si>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</si>
  <si>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</si>
  <si>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</si>
  <si>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</si>
  <si>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</si>
  <si>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</si>
  <si>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</si>
  <si>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</si>
  <si>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</si>
  <si>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</si>
  <si>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</si>
  <si>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</si>
  <si>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</si>
  <si>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</si>
  <si>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</si>
  <si>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</si>
  <si>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</si>
  <si>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</si>
  <si>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</si>
  <si>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</si>
  <si>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</si>
  <si>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</si>
  <si>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</si>
  <si>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</si>
  <si>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</si>
  <si>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</si>
  <si>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</si>
  <si>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</si>
  <si>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</si>
  <si>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</si>
  <si>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</si>
  <si>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</si>
  <si>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</si>
  <si>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</si>
  <si>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</si>
  <si>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</si>
  <si>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</si>
  <si>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</si>
  <si>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</si>
  <si>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</si>
  <si>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</si>
  <si>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</si>
  <si>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</si>
  <si>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</si>
  <si>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</si>
  <si>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</si>
  <si>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</si>
  <si>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</si>
  <si>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</si>
  <si>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</si>
  <si>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</si>
  <si>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</si>
  <si>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</si>
  <si>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</si>
  <si>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</si>
  <si>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</si>
  <si>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</si>
  <si>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</si>
  <si>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</si>
  <si>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</si>
  <si>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</si>
  <si>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</si>
  <si>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</si>
  <si>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</si>
  <si>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</si>
  <si>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</si>
  <si>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</si>
  <si>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</si>
  <si>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</si>
  <si>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</si>
  <si>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</si>
  <si>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</si>
  <si>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</si>
  <si>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</si>
  <si>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</si>
  <si>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</si>
  <si>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</si>
  <si>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</si>
  <si>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</si>
  <si>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</si>
  <si>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</si>
  <si>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</si>
  <si>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</si>
  <si>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</si>
  <si>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</si>
  <si>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</si>
  <si>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</si>
  <si>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</si>
  <si>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</si>
  <si>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</si>
  <si>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</si>
  <si>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</si>
  <si>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</si>
  <si>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</si>
  <si>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</si>
  <si>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</si>
  <si>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</si>
  <si>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</si>
  <si>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</si>
  <si>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</si>
  <si>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</si>
  <si>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</si>
  <si>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</si>
  <si>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</si>
  <si>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</si>
  <si>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</si>
  <si>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</si>
  <si>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</si>
  <si>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</si>
  <si>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</si>
  <si>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</si>
  <si>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</si>
  <si>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</si>
  <si>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</si>
  <si>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</si>
  <si>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</si>
  <si>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</si>
  <si>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</si>
  <si>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</si>
  <si>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</si>
  <si>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</si>
  <si>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</si>
  <si>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</si>
  <si>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</si>
  <si>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</si>
  <si>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</si>
  <si>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</si>
  <si>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</si>
  <si>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</si>
  <si>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</si>
  <si>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</si>
  <si>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</si>
  <si>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</si>
  <si>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</si>
  <si>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</si>
  <si>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</si>
  <si>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</si>
  <si>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</si>
  <si>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</si>
  <si>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</si>
  <si>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</si>
  <si>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</si>
  <si>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</si>
  <si>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</si>
  <si>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</si>
  <si>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</si>
  <si>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</si>
  <si>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</si>
  <si>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</si>
  <si>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</si>
  <si>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</si>
  <si>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</si>
  <si>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</si>
  <si>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</si>
  <si>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</si>
  <si>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</si>
  <si>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</si>
  <si>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</si>
  <si>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</si>
  <si>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</si>
  <si>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</si>
  <si>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</si>
  <si>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</si>
  <si>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</si>
  <si>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</si>
  <si>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</si>
  <si>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</si>
  <si>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</si>
  <si>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</si>
  <si>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</si>
  <si>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</si>
  <si>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</si>
  <si>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</si>
  <si>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</si>
  <si>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</si>
  <si>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</si>
  <si>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</si>
  <si>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</si>
  <si>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</si>
  <si>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</si>
  <si>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</si>
  <si>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</si>
  <si>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</si>
  <si>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</si>
  <si>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</si>
  <si>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</si>
  <si>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</si>
  <si>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</si>
  <si>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</si>
  <si>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</si>
  <si>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</si>
  <si>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</si>
  <si>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</si>
  <si>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</si>
  <si>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</si>
  <si>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</si>
  <si>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</si>
  <si>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</si>
  <si>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</si>
  <si>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</si>
  <si>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</si>
  <si>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</si>
  <si>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</si>
  <si>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</si>
  <si>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</si>
  <si>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</si>
  <si>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</si>
  <si>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</si>
  <si>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</si>
  <si>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</si>
  <si>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</si>
  <si>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</si>
  <si>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</si>
  <si>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</si>
  <si>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</si>
  <si>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</si>
  <si>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</si>
  <si>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</si>
  <si>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</si>
  <si>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</si>
  <si>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</si>
  <si>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</si>
  <si>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</si>
  <si>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</si>
  <si>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</si>
  <si>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</si>
  <si>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</si>
  <si>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</si>
  <si>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</si>
  <si>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</si>
  <si>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</si>
  <si>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</si>
  <si>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</si>
  <si>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</si>
  <si>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</si>
  <si>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</si>
  <si>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</si>
  <si>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</si>
  <si>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</si>
  <si>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</si>
  <si>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</si>
  <si>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</si>
  <si>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</si>
  <si>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</si>
  <si>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</si>
  <si>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</si>
  <si>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</si>
  <si>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</si>
  <si>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</si>
  <si>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</si>
  <si>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</si>
  <si>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</si>
  <si>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</si>
  <si>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</si>
  <si>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</si>
  <si>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</si>
  <si>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</si>
  <si>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</si>
  <si>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</si>
  <si>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</si>
  <si>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</si>
  <si>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</si>
  <si>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</si>
  <si>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</si>
  <si>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</si>
  <si>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</si>
  <si>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</si>
  <si>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</si>
  <si>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</si>
  <si>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</si>
  <si>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</si>
  <si>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</si>
  <si>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</si>
  <si>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</si>
  <si>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</si>
  <si>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</si>
  <si>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</si>
  <si>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</si>
  <si>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</si>
  <si>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</si>
  <si>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</si>
  <si>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</si>
  <si>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</si>
  <si>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</si>
  <si>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</si>
  <si>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</si>
  <si>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</si>
  <si>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</si>
  <si>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</si>
  <si>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</si>
  <si>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</si>
  <si>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</si>
  <si>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</si>
  <si>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</si>
  <si>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</si>
  <si>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</si>
  <si>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</si>
  <si>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</si>
  <si>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</si>
  <si>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</si>
  <si>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</si>
  <si>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</si>
  <si>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</si>
  <si>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</si>
  <si>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</si>
  <si>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</si>
  <si>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</si>
  <si>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</si>
  <si>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</si>
  <si>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</si>
  <si>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</si>
  <si>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</si>
  <si>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</si>
  <si>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</si>
  <si>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</si>
  <si>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</si>
  <si>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</si>
  <si>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</si>
  <si>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</si>
  <si>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</si>
  <si>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</si>
  <si>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</si>
  <si>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</si>
  <si>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</si>
  <si>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</si>
  <si>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</si>
  <si>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</si>
  <si>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</si>
  <si>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</si>
  <si>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</si>
  <si>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</si>
  <si>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</si>
  <si>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</si>
  <si>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</si>
  <si>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</si>
  <si>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</si>
  <si>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</si>
  <si>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</si>
  <si>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</si>
  <si>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</si>
  <si>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</si>
  <si>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</si>
  <si>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</si>
  <si>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</si>
  <si>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</si>
  <si>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</si>
  <si>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</si>
  <si>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</si>
  <si>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</si>
  <si>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</si>
  <si>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</si>
  <si>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</si>
  <si>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</si>
  <si>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</si>
  <si>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</si>
  <si>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</si>
  <si>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</si>
  <si>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</si>
  <si>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</si>
  <si>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</si>
  <si>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</si>
  <si>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</si>
  <si>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</si>
  <si>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</si>
  <si>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</si>
  <si>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</si>
  <si>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</si>
  <si>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</si>
  <si>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</si>
  <si>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</si>
  <si>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</si>
  <si>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</si>
  <si>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</si>
  <si>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</si>
  <si>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</si>
  <si>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</si>
  <si>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</si>
  <si>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</si>
  <si>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</si>
  <si>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</si>
  <si>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</si>
  <si>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</si>
  <si>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</si>
  <si>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</si>
  <si>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</si>
  <si>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</si>
  <si>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</si>
  <si>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</si>
  <si>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</si>
  <si>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</si>
  <si>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</si>
  <si>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</si>
  <si>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</si>
  <si>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</si>
  <si>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</si>
  <si>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</si>
  <si>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</si>
  <si>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</si>
  <si>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</si>
  <si>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</si>
  <si>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</si>
  <si>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</si>
  <si>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</si>
  <si>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</si>
  <si>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</si>
  <si>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</si>
  <si>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</si>
  <si>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</si>
  <si>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</si>
  <si>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</si>
  <si>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</si>
  <si>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</si>
  <si>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</si>
  <si>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</si>
  <si>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</si>
  <si>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</si>
  <si>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</si>
  <si>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</si>
  <si>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</si>
  <si>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</si>
  <si>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</si>
  <si>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</si>
  <si>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</si>
  <si>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</si>
  <si>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</si>
  <si>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</si>
  <si>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</si>
  <si>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</si>
  <si>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</si>
  <si>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</si>
  <si>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</si>
  <si>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</si>
  <si>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</si>
  <si>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</si>
  <si>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</si>
  <si>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</si>
  <si>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</si>
  <si>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</si>
  <si>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</si>
  <si>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</si>
  <si>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</si>
  <si>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</si>
  <si>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</si>
  <si>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</si>
  <si>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</si>
  <si>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</si>
  <si>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</si>
  <si>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</si>
  <si>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</si>
  <si>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</si>
  <si>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</si>
  <si>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</si>
  <si>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</si>
  <si>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</si>
  <si>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</si>
  <si>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</si>
  <si>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</si>
  <si>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</si>
  <si>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</si>
  <si>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</si>
  <si>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</si>
  <si>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</si>
  <si>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</si>
  <si>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</si>
  <si>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</si>
  <si>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</si>
  <si>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</si>
  <si>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</si>
  <si>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</si>
  <si>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</si>
  <si>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</si>
  <si>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</si>
  <si>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</si>
  <si>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</si>
  <si>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</si>
  <si>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</si>
  <si>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</si>
  <si>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</si>
  <si>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</si>
  <si>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</si>
  <si>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</si>
  <si>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</si>
  <si>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</si>
  <si>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</si>
  <si>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</si>
  <si>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</si>
  <si>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</si>
  <si>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</si>
  <si>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</si>
  <si>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</si>
  <si>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</si>
  <si>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</si>
  <si>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</si>
  <si>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</si>
  <si>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</si>
  <si>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</si>
  <si>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</si>
  <si>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</si>
  <si>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</si>
  <si>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</si>
  <si>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</si>
  <si>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</si>
  <si>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</si>
  <si>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</si>
  <si>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</si>
  <si>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</si>
  <si>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</si>
  <si>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</si>
  <si>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</si>
  <si>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</si>
  <si>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</si>
  <si>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</si>
  <si>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</si>
  <si>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</si>
  <si>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</si>
  <si>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</si>
  <si>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</si>
  <si>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</si>
  <si>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</si>
  <si>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</si>
  <si>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</si>
  <si>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</si>
  <si>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</si>
  <si>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</si>
  <si>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</si>
  <si>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</si>
  <si>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</si>
  <si>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</si>
  <si>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</si>
  <si>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</si>
  <si>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</si>
  <si>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</si>
  <si>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</si>
  <si>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</si>
  <si>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</si>
  <si>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</si>
  <si>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</si>
  <si>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</si>
  <si>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</si>
  <si>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</si>
  <si>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</si>
  <si>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</si>
  <si>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</si>
  <si>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</si>
  <si>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</si>
  <si>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</si>
  <si>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</si>
  <si>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</si>
  <si>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</si>
  <si>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</si>
  <si>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</si>
  <si>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</si>
  <si>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</si>
  <si>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</si>
  <si>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</si>
  <si>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</si>
  <si>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</si>
  <si>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</si>
  <si>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</si>
  <si>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</si>
  <si>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</si>
  <si>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</si>
  <si>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</si>
  <si>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</si>
  <si>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</si>
  <si>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</si>
  <si>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</si>
  <si>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</si>
  <si>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</si>
  <si>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</si>
  <si>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</si>
  <si>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</si>
  <si>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</si>
  <si>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</si>
  <si>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</si>
  <si>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</si>
  <si>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</si>
  <si>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</si>
  <si>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</si>
  <si>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</si>
  <si>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</si>
  <si>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</si>
  <si>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</si>
  <si>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</si>
  <si>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</si>
  <si>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</si>
  <si>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</si>
  <si>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</si>
  <si>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</si>
  <si>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</si>
  <si>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</si>
  <si>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</si>
  <si>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</si>
  <si>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</si>
  <si>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</si>
  <si>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</si>
  <si>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</si>
  <si>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</si>
  <si>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</si>
  <si>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</si>
  <si>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</si>
  <si>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</si>
  <si>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</si>
  <si>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</si>
  <si>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</si>
  <si>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</si>
  <si>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</si>
  <si>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</si>
  <si>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</si>
  <si>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</si>
  <si>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</si>
  <si>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</si>
  <si>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</si>
  <si>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</si>
  <si>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</si>
  <si>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</si>
  <si>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</si>
  <si>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</si>
  <si>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</si>
  <si>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</si>
  <si>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</si>
  <si>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</si>
  <si>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</si>
  <si>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</si>
  <si>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</si>
  <si>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</si>
  <si>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</si>
  <si>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</si>
  <si>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</si>
  <si>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</si>
  <si>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</si>
  <si>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</si>
  <si>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</si>
  <si>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</si>
  <si>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</si>
  <si>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</si>
  <si>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</si>
  <si>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</si>
  <si>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</si>
  <si>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</si>
  <si>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</si>
  <si>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</si>
  <si>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</si>
  <si>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</si>
  <si>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</si>
  <si>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</si>
  <si>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</si>
  <si>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</si>
  <si>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</si>
  <si>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</si>
  <si>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</si>
  <si>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</si>
  <si>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</si>
  <si>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</si>
  <si>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</si>
  <si>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</si>
  <si>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</si>
  <si>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</si>
  <si>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</si>
  <si>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</si>
  <si>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</si>
  <si>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</si>
  <si>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</si>
  <si>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</si>
  <si>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</si>
  <si>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</si>
  <si>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</si>
  <si>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</si>
  <si>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</si>
  <si>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</si>
  <si>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</si>
  <si>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</si>
  <si>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</si>
  <si>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</si>
  <si>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</si>
  <si>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</si>
  <si>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</si>
  <si>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</si>
  <si>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</si>
  <si>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</si>
  <si>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</si>
  <si>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</si>
  <si>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</si>
  <si>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</si>
  <si>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</si>
  <si>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</si>
  <si>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</si>
  <si>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</si>
  <si>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</si>
  <si>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</si>
  <si>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</si>
  <si>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</si>
  <si>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</si>
  <si>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</si>
  <si>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</si>
  <si>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</si>
  <si>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</si>
  <si>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</si>
  <si>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</si>
  <si>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</si>
  <si>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</si>
  <si>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</si>
  <si>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</si>
  <si>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</si>
  <si>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</si>
  <si>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</si>
  <si>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</si>
  <si>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</si>
  <si>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</si>
  <si>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</si>
  <si>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</si>
  <si>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</si>
  <si>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</si>
  <si>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</si>
  <si>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</si>
  <si>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</si>
  <si>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</si>
  <si>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</si>
  <si>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</si>
  <si>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</si>
  <si>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</si>
  <si>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</si>
  <si>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</si>
  <si>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</si>
  <si>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</si>
  <si>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</si>
  <si>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</si>
  <si>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</si>
  <si>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</si>
  <si>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</si>
  <si>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</si>
  <si>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</si>
  <si>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</si>
  <si>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</si>
  <si>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</si>
  <si>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</si>
  <si>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</si>
  <si>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</si>
  <si>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</si>
  <si>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</si>
  <si>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</si>
  <si>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</si>
  <si>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</si>
  <si>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</si>
  <si>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</si>
  <si>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</si>
  <si>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</si>
  <si>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</si>
  <si>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</si>
  <si>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</si>
  <si>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</si>
  <si>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</si>
  <si>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</si>
  <si>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</si>
  <si>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</si>
  <si>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</si>
  <si>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</si>
  <si>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</si>
  <si>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</si>
  <si>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</si>
  <si>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</si>
  <si>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</si>
  <si>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</si>
  <si>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</si>
  <si>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</si>
  <si>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</si>
  <si>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</si>
  <si>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</si>
  <si>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</si>
  <si>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</si>
  <si>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</si>
  <si>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</si>
  <si>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</si>
  <si>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</si>
  <si>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</si>
  <si>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</si>
  <si>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</si>
  <si>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</si>
  <si>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</si>
  <si>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</si>
  <si>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</si>
  <si>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</si>
  <si>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</si>
  <si>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</si>
  <si>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</si>
  <si>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</si>
  <si>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</si>
  <si>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</si>
  <si>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</si>
  <si>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</si>
  <si>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</si>
  <si>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</si>
  <si>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</si>
  <si>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</si>
  <si>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</si>
  <si>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</si>
  <si>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</si>
  <si>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</si>
  <si>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</si>
  <si>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</si>
  <si>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</si>
  <si>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</si>
  <si>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</si>
  <si>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</si>
  <si>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</si>
  <si>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</si>
  <si>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</si>
  <si>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</si>
  <si>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</si>
  <si>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</si>
  <si>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</si>
  <si>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</si>
  <si>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</si>
  <si>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</si>
  <si>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</si>
  <si>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</si>
  <si>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</si>
  <si>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</si>
  <si>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</si>
  <si>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</si>
  <si>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</si>
  <si>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</si>
  <si>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</si>
  <si>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</si>
  <si>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</si>
  <si>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</si>
  <si>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</si>
  <si>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</si>
  <si>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</si>
  <si>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</si>
  <si>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</si>
  <si>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</si>
  <si>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</si>
  <si>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</si>
  <si>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</si>
  <si>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</si>
  <si>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</si>
  <si>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</si>
  <si>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</si>
  <si>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</si>
  <si>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</si>
  <si>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</si>
  <si>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</si>
  <si>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</si>
  <si>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</si>
  <si>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</si>
  <si>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</si>
  <si>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</si>
  <si>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</si>
  <si>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</si>
  <si>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</si>
  <si>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</si>
  <si>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</si>
  <si>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</si>
  <si>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</si>
  <si>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</si>
  <si>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</si>
  <si>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</si>
  <si>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</si>
  <si>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</si>
  <si>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</si>
  <si>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</si>
  <si>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</si>
  <si>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</si>
  <si>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</si>
  <si>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</si>
  <si>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</si>
  <si>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</si>
  <si>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</si>
  <si>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</si>
  <si>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</si>
  <si>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</si>
  <si>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</si>
  <si>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</si>
  <si>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</si>
  <si>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</si>
  <si>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</si>
  <si>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</si>
  <si>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</si>
  <si>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</si>
  <si>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</si>
  <si>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</si>
  <si>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</si>
  <si>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</si>
  <si>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</si>
  <si>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</si>
  <si>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</si>
  <si>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</si>
  <si>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</si>
  <si>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</si>
  <si>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</si>
  <si>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</si>
  <si>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</si>
  <si>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</si>
  <si>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</si>
  <si>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</si>
  <si>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</si>
  <si>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</si>
  <si>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</si>
  <si>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</si>
  <si>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</si>
  <si>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</si>
  <si>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</si>
  <si>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</si>
  <si>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</si>
  <si>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</si>
  <si>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</si>
  <si>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</si>
  <si>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</si>
  <si>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</si>
  <si>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</si>
  <si>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</si>
  <si>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</si>
  <si>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</si>
  <si>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</si>
  <si>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</si>
  <si>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</si>
  <si>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</si>
  <si>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</si>
  <si>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</si>
  <si>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</si>
  <si>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</si>
  <si>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</si>
  <si>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</si>
  <si>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</si>
  <si>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</si>
  <si>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</si>
  <si>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</si>
  <si>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</si>
  <si>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</si>
  <si>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</si>
  <si>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</si>
  <si>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</si>
  <si>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</si>
  <si>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</si>
  <si>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</si>
  <si>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</si>
  <si>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</si>
  <si>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</si>
  <si>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</si>
  <si>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</si>
  <si>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</si>
  <si>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</si>
  <si>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</si>
  <si>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</si>
  <si>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</si>
  <si>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</si>
  <si>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</si>
  <si>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</si>
  <si>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</si>
  <si>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</si>
  <si>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</si>
  <si>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</si>
  <si>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</si>
  <si>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</si>
  <si>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</si>
  <si>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</si>
  <si>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</si>
  <si>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</si>
  <si>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</si>
  <si>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</si>
  <si>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</si>
  <si>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</si>
  <si>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</si>
  <si>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</si>
  <si>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</si>
  <si>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</si>
  <si>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</si>
  <si>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</si>
  <si>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</si>
  <si>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</si>
  <si>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</si>
  <si>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</si>
  <si>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</si>
  <si>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</si>
  <si>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</si>
  <si>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</si>
  <si>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</si>
  <si>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</si>
  <si>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</si>
  <si>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</si>
  <si>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</si>
  <si>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</si>
  <si>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</si>
  <si>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</si>
  <si>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</si>
  <si>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</si>
  <si>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</si>
  <si>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</si>
  <si>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</si>
  <si>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</si>
  <si>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</si>
  <si>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</si>
  <si>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</si>
  <si>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</si>
  <si>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</si>
  <si>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</si>
  <si>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</si>
  <si>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</si>
  <si>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</si>
  <si>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</si>
  <si>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</si>
  <si>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</si>
  <si>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</si>
  <si>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</si>
  <si>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</si>
  <si>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</si>
  <si>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</si>
  <si>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</si>
  <si>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</si>
  <si>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</si>
  <si>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</si>
  <si>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</si>
  <si>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</si>
  <si>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</si>
  <si>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</si>
  <si>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</si>
  <si>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</si>
  <si>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</si>
  <si>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</si>
  <si>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</si>
  <si>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</si>
  <si>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</si>
  <si>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</si>
  <si>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</si>
  <si>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</si>
  <si>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</si>
  <si>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</si>
  <si>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</si>
  <si>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</si>
  <si>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</si>
  <si>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</si>
  <si>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</si>
  <si>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</si>
  <si>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</si>
  <si>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</si>
  <si>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</si>
  <si>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</si>
  <si>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</si>
  <si>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</si>
  <si>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</si>
  <si>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</si>
  <si>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</si>
  <si>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</si>
  <si>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</si>
  <si>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</si>
  <si>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</si>
  <si>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</si>
  <si>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</si>
  <si>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</si>
  <si>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</si>
  <si>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</si>
  <si>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</si>
  <si>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</si>
  <si>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</si>
  <si>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</si>
  <si>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</si>
  <si>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</si>
  <si>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</si>
  <si>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</si>
  <si>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</si>
  <si>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</si>
  <si>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</si>
  <si>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</si>
  <si>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</si>
  <si>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</si>
  <si>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</si>
  <si>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</si>
  <si>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</si>
  <si>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</si>
  <si>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</si>
  <si>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</si>
  <si>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</si>
  <si>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</si>
  <si>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</si>
  <si>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</si>
  <si>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</si>
  <si>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</si>
  <si>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</si>
  <si>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</si>
  <si>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</si>
  <si>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</si>
  <si>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</si>
  <si>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</si>
  <si>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</si>
  <si>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</si>
  <si>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</si>
  <si>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</si>
  <si>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</si>
  <si>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</si>
  <si>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</si>
  <si>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</si>
  <si>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</si>
  <si>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</si>
  <si>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</si>
  <si>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</si>
  <si>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</si>
  <si>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</si>
  <si>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</si>
  <si>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</si>
  <si>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</si>
  <si>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</si>
  <si>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</si>
  <si>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</si>
  <si>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</si>
  <si>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</si>
  <si>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</si>
  <si>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</si>
  <si>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</si>
  <si>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</si>
  <si>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</si>
  <si>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</si>
  <si>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</si>
  <si>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</si>
  <si>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</si>
  <si>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</si>
  <si>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</si>
  <si>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</si>
  <si>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</si>
  <si>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</si>
  <si>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</si>
  <si>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</si>
  <si>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</si>
  <si>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</si>
  <si>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</si>
  <si>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</si>
  <si>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</si>
  <si>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</si>
  <si>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</si>
  <si>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</si>
  <si>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</si>
  <si>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</si>
  <si>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</si>
  <si>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</si>
  <si>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</si>
  <si>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</si>
  <si>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</si>
  <si>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</si>
  <si>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</si>
  <si>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</si>
  <si>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</si>
  <si>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</si>
  <si>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</si>
  <si>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</si>
  <si>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</si>
  <si>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</si>
  <si>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</si>
  <si>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</si>
  <si>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</si>
  <si>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</si>
  <si>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</si>
  <si>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</si>
  <si>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</si>
  <si>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</si>
  <si>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</si>
  <si>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</si>
  <si>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</si>
  <si>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</si>
  <si>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</si>
  <si>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</si>
  <si>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</si>
  <si>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</si>
  <si>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</si>
  <si>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</si>
  <si>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</si>
  <si>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</si>
  <si>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</si>
  <si>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</si>
  <si>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</si>
  <si>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</si>
  <si>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</si>
  <si>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</si>
  <si>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</si>
  <si>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</si>
  <si>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</si>
  <si>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</si>
  <si>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</si>
  <si>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</si>
  <si>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</si>
  <si>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</si>
  <si>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</si>
  <si>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</si>
  <si>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</si>
  <si>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</si>
  <si>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</si>
  <si>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</si>
  <si>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</si>
  <si>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</si>
  <si>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</si>
  <si>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</si>
  <si>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</si>
  <si>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</si>
  <si>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</si>
  <si>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</si>
  <si>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</si>
  <si>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</si>
  <si>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</si>
  <si>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</si>
  <si>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</si>
  <si>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</si>
  <si>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</si>
  <si>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</si>
  <si>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</si>
  <si>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</si>
  <si>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</si>
  <si>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</si>
  <si>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</si>
  <si>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</si>
  <si>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</si>
  <si>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</si>
  <si>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</si>
  <si>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</si>
  <si>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</si>
  <si>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</si>
  <si>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</si>
  <si>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</si>
  <si>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</si>
  <si>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</si>
  <si>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</si>
  <si>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</si>
  <si>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</si>
  <si>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</si>
  <si>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</si>
  <si>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</si>
  <si>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</si>
  <si>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</si>
  <si>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</si>
  <si>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</si>
  <si>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</si>
  <si>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</si>
  <si>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</si>
  <si>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</si>
  <si>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</si>
  <si>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</si>
  <si>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</si>
  <si>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</si>
  <si>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</si>
  <si>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</si>
  <si>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</si>
  <si>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</si>
  <si>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</si>
  <si>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</si>
  <si>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</si>
  <si>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</si>
  <si>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</si>
  <si>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</si>
  <si>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</si>
  <si>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</si>
  <si>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</si>
  <si>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</si>
  <si>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</si>
  <si>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</si>
  <si>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</si>
  <si>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</si>
  <si>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</si>
  <si>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</si>
  <si>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</si>
  <si>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</si>
  <si>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</si>
  <si>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</si>
  <si>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</si>
  <si>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</si>
  <si>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</si>
  <si>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</si>
  <si>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</si>
  <si>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</si>
  <si>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</si>
  <si>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</si>
  <si>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</si>
  <si>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</si>
  <si>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</si>
  <si>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</si>
  <si>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</si>
  <si>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</si>
  <si>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</si>
  <si>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</si>
  <si>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</si>
  <si>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</si>
  <si>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</si>
  <si>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</si>
  <si>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</si>
  <si>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</si>
  <si>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</si>
  <si>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</si>
  <si>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</si>
  <si>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</si>
  <si>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</si>
  <si>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</si>
  <si>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</si>
  <si>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</si>
  <si>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</si>
  <si>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</si>
  <si>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</si>
  <si>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</si>
  <si>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</si>
  <si>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</si>
  <si>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</si>
  <si>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</si>
  <si>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</si>
  <si>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</si>
  <si>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</si>
  <si>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</si>
  <si>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</si>
  <si>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</si>
  <si>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</si>
  <si>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</si>
  <si>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</si>
  <si>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</si>
  <si>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</si>
  <si>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</si>
  <si>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</si>
  <si>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</si>
  <si>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</si>
  <si>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</si>
  <si>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</si>
  <si>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</si>
  <si>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</si>
  <si>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</si>
  <si>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</si>
  <si>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</si>
  <si>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</si>
  <si>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</si>
  <si>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</si>
  <si>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</si>
  <si>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</si>
  <si>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</si>
  <si>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</si>
  <si>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</si>
  <si>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</si>
  <si>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</si>
  <si>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</si>
  <si>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</si>
  <si>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</si>
  <si>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</si>
  <si>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</si>
  <si>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</si>
  <si>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</si>
  <si>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</si>
  <si>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</si>
  <si>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</si>
  <si>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</si>
  <si>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</si>
  <si>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</si>
  <si>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</si>
  <si>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</si>
  <si>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</si>
  <si>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</si>
  <si>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</si>
  <si>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</si>
  <si>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</si>
  <si>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</si>
  <si>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</si>
  <si>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</si>
  <si>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</si>
  <si>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</si>
  <si>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</si>
  <si>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</si>
  <si>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</si>
  <si>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</si>
  <si>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</si>
  <si>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</si>
  <si>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</si>
  <si>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</si>
  <si>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</si>
  <si>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</si>
  <si>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</si>
  <si>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</si>
  <si>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</si>
  <si>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</si>
  <si>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</si>
  <si>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</si>
  <si>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</si>
  <si>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</si>
  <si>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</si>
  <si>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</si>
  <si>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</si>
  <si>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</si>
  <si>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</si>
  <si>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</si>
  <si>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</si>
  <si>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</si>
  <si>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</si>
  <si>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</si>
  <si>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</si>
  <si>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</si>
  <si>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</si>
  <si>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</si>
  <si>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</si>
  <si>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</si>
  <si>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</si>
  <si>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</si>
  <si>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</si>
  <si>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</si>
  <si>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</si>
  <si>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</si>
  <si>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</si>
  <si>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</si>
  <si>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</si>
  <si>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</si>
  <si>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</si>
  <si>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</si>
  <si>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</si>
  <si>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</si>
  <si>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</si>
  <si>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</si>
  <si>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</si>
  <si>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</si>
  <si>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</si>
  <si>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</si>
  <si>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</si>
  <si>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</si>
  <si>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</si>
  <si>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</si>
  <si>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</si>
  <si>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</si>
  <si>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</si>
  <si>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</si>
  <si>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</si>
  <si>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</si>
  <si>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</si>
  <si>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</si>
  <si>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</si>
  <si>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</si>
  <si>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</si>
  <si>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</si>
  <si>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</si>
  <si>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</si>
  <si>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</si>
  <si>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</si>
  <si>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</si>
  <si>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</si>
  <si>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</si>
  <si>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</si>
  <si>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</si>
  <si>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</si>
  <si>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</si>
  <si>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</si>
  <si>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</si>
  <si>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</si>
  <si>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</si>
  <si>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</si>
  <si>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</si>
  <si>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</si>
  <si>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</si>
  <si>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</si>
  <si>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</si>
  <si>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</si>
  <si>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</si>
  <si>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</si>
  <si>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</si>
  <si>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</si>
  <si>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</si>
  <si>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</si>
  <si>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</si>
  <si>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</si>
  <si>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</si>
  <si>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</si>
  <si>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</si>
  <si>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</si>
  <si>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</si>
  <si>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</si>
  <si>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</si>
  <si>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</si>
  <si>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</si>
  <si>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</si>
  <si>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</si>
  <si>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</si>
  <si>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</si>
  <si>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</si>
  <si>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</si>
  <si>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</si>
  <si>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</si>
  <si>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</si>
  <si>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</si>
  <si>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</si>
  <si>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</si>
  <si>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</si>
  <si>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</si>
  <si>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</si>
  <si>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</si>
  <si>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</si>
  <si>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</si>
  <si>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</si>
  <si>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</si>
  <si>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</si>
  <si>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</si>
  <si>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</si>
  <si>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</si>
  <si>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</si>
  <si>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</si>
  <si>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</si>
  <si>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</si>
  <si>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</si>
  <si>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</si>
  <si>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</si>
  <si>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</si>
  <si>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</si>
  <si>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</si>
  <si>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</si>
  <si>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</si>
  <si>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</si>
  <si>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</si>
  <si>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</si>
  <si>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</si>
  <si>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</si>
  <si>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</si>
  <si>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</si>
  <si>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</si>
  <si>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</si>
  <si>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</si>
  <si>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</si>
  <si>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</si>
  <si>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</si>
  <si>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</si>
  <si>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</si>
  <si>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</si>
  <si>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</si>
  <si>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</si>
  <si>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</si>
  <si>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</si>
  <si>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</si>
  <si>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</si>
  <si>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</si>
  <si>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</si>
  <si>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</si>
  <si>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</si>
  <si>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</si>
  <si>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</si>
  <si>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</si>
  <si>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</si>
  <si>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</si>
  <si>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</si>
  <si>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</si>
  <si>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</si>
  <si>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</si>
  <si>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</si>
  <si>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</si>
  <si>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</si>
  <si>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</si>
  <si>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</si>
  <si>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</si>
  <si>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</si>
  <si>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</si>
  <si>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</si>
  <si>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</si>
  <si>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</si>
  <si>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</si>
  <si>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</si>
  <si>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</si>
  <si>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</si>
  <si>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</si>
  <si>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</si>
  <si>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</si>
  <si>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</si>
  <si>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</si>
  <si>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</si>
  <si>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</si>
  <si>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</si>
  <si>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</si>
  <si>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</si>
  <si>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</si>
  <si>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</si>
  <si>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</si>
  <si>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</si>
  <si>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</si>
  <si>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</si>
  <si>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</si>
  <si>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</si>
  <si>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</si>
  <si>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</si>
  <si>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</si>
  <si>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</si>
  <si>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</si>
  <si>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</si>
  <si>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</si>
  <si>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</si>
  <si>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</si>
  <si>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</si>
  <si>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</si>
  <si>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</si>
  <si>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</si>
  <si>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</si>
  <si>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</si>
  <si>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</si>
  <si>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</si>
  <si>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</si>
  <si>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</si>
  <si>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</si>
  <si>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</si>
  <si>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</si>
  <si>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</si>
  <si>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</si>
  <si>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</si>
  <si>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</si>
  <si>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</si>
  <si>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</si>
  <si>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</si>
  <si>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</si>
  <si>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</si>
  <si>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</si>
  <si>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</si>
  <si>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</si>
  <si>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</si>
  <si>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</si>
  <si>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</si>
  <si>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</si>
  <si>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</si>
  <si>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</si>
  <si>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</si>
  <si>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</si>
  <si>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</si>
  <si>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</si>
  <si>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</si>
  <si>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</si>
  <si>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</si>
  <si>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</si>
  <si>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</si>
  <si>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</si>
  <si>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</si>
  <si>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</si>
  <si>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</si>
  <si>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</si>
  <si>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</si>
  <si>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</si>
  <si>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</si>
  <si>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</si>
  <si>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</si>
  <si>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</si>
  <si>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</si>
  <si>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</si>
  <si>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</si>
  <si>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</si>
  <si>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</si>
  <si>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</si>
  <si>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</si>
  <si>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</si>
  <si>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</si>
  <si>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</si>
  <si>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</si>
  <si>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</si>
  <si>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</si>
  <si>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</si>
  <si>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</si>
  <si>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</si>
  <si>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</si>
  <si>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</si>
  <si>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</si>
  <si>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</si>
  <si>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</si>
  <si>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</si>
  <si>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</si>
  <si>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</si>
  <si>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</si>
  <si>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</si>
  <si>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</si>
  <si>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</si>
  <si>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</si>
  <si>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</si>
  <si>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</si>
  <si>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</si>
  <si>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</si>
  <si>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</si>
  <si>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</si>
  <si>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</si>
  <si>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</si>
  <si>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</si>
  <si>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</si>
  <si>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</si>
  <si>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</si>
  <si>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</si>
  <si>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</si>
  <si>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</si>
  <si>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</si>
  <si>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</si>
  <si>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</si>
  <si>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</si>
  <si>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</si>
  <si>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</si>
  <si>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</si>
  <si>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</si>
  <si>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</si>
  <si>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</si>
  <si>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</si>
  <si>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</si>
  <si>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</si>
  <si>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</si>
  <si>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</si>
  <si>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</si>
  <si>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</si>
  <si>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</si>
  <si>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</si>
  <si>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</si>
  <si>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</si>
  <si>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</si>
  <si>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</si>
  <si>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</si>
  <si>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</si>
  <si>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</si>
  <si>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</si>
  <si>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</si>
  <si>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</si>
  <si>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</si>
  <si>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</si>
  <si>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</si>
  <si>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</si>
  <si>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</si>
  <si>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</si>
  <si>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</si>
  <si>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</si>
  <si>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</si>
  <si>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</si>
  <si>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</si>
  <si>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</si>
  <si>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</si>
  <si>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</si>
  <si>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</si>
  <si>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</si>
  <si>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</si>
  <si>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</si>
  <si>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</si>
  <si>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</si>
  <si>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</si>
  <si>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</si>
  <si>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</si>
  <si>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</si>
  <si>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</si>
  <si>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</si>
  <si>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</si>
  <si>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</si>
  <si>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</si>
  <si>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</si>
  <si>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</si>
  <si>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</si>
  <si>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</si>
  <si>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</si>
  <si>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</si>
  <si>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</si>
  <si>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</si>
  <si>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</si>
  <si>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</si>
  <si>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</si>
  <si>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</si>
  <si>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</si>
  <si>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</si>
  <si>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</si>
  <si>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</si>
  <si>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</si>
  <si>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</si>
  <si>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</si>
  <si>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</si>
  <si>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</si>
  <si>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</si>
  <si>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</si>
  <si>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</si>
  <si>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</si>
  <si>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</si>
  <si>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</si>
  <si>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</si>
  <si>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</si>
  <si>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</si>
  <si>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</si>
  <si>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</si>
  <si>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</si>
  <si>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</si>
  <si>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</si>
  <si>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</si>
  <si>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</si>
  <si>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</si>
  <si>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</si>
  <si>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</si>
  <si>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</si>
  <si>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</si>
  <si>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</si>
  <si>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</si>
  <si>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</si>
  <si>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</si>
  <si>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</si>
  <si>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</si>
  <si>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</si>
  <si>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</si>
  <si>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</si>
  <si>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</si>
  <si>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</si>
  <si>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</si>
  <si>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</si>
  <si>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</si>
  <si>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</si>
  <si>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</si>
  <si>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</si>
  <si>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</si>
  <si>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</si>
  <si>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</si>
  <si>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</si>
  <si>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</si>
  <si>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</si>
  <si>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</si>
  <si>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</si>
  <si>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</si>
  <si>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</si>
  <si>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</si>
  <si>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</si>
  <si>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</si>
  <si>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</si>
  <si>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</si>
  <si>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</si>
  <si>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</si>
  <si>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</si>
  <si>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</si>
  <si>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</si>
  <si>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</si>
  <si>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</si>
  <si>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</si>
  <si>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</si>
  <si>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</si>
  <si>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</si>
  <si>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</si>
  <si>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</si>
  <si>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</si>
  <si>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</si>
  <si>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</si>
  <si>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</si>
  <si>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</si>
  <si>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</si>
  <si>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</si>
  <si>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</si>
  <si>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</si>
  <si>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</si>
  <si>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</si>
  <si>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</si>
  <si>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</si>
  <si>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</si>
  <si>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</si>
  <si>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</si>
  <si>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</si>
  <si>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</si>
  <si>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</si>
  <si>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</si>
  <si>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</si>
  <si>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</si>
  <si>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</si>
  <si>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PCM-20251202-00000666</t>
  </si>
  <si>
    <t xml:space="preserve">Restored by PG </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</si>
  <si>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</si>
  <si>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</si>
  <si>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</si>
  <si>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</si>
  <si>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</si>
  <si>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</si>
  <si>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</si>
  <si>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</si>
  <si>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</si>
  <si>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</si>
  <si>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</si>
  <si>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</si>
  <si>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</si>
  <si>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at site </t>
  </si>
  <si>
    <t>PCM-20251202-00000524</t>
  </si>
  <si>
    <t>TE issue and site has access issue as owner access will be available after Asar. We are trying with owner with our coordinator to solve the issue</t>
  </si>
  <si>
    <t>PCM-20251202-00000647</t>
  </si>
  <si>
    <t xml:space="preserve">EM team at site </t>
  </si>
  <si>
    <t>PCM-20251202-00000689</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</si>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</sst>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2" totalsRowShown="0" headerRowDxfId="155" dataDxfId="154" headerRowBorderDxfId="152" tableBorderDxfId="153" totalsRowBorderDxfId="151">
  <autoFilter ref="A1:CJ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330.5418239583305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45993.490249884257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45993.490249884257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45993.490249884257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45993.490249884257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45993.490249884257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45993.490249884257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45993.490249884257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45993.490249884257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45993.490249884257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45993.490249884257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45993.490249884257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45993.490249884257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45993.490249884257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45993.490249884257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45993.490249884257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45993.490249884257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45993.490249884257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45993.490249884257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45993.490249884257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45993.490249884257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45993.490249884257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45993.490249884257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45993.490249884257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45993.490249884257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45993.490249884257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45993.490249884257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45993.490249884257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45993.490249884257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45993.490249884257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45993.490249884257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45993.490249884257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45993.490249884257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45993.490249884257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45993.490249884257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45993.490249884257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45993.490249884257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45993.490249884257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45993.490249884257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45993.490249884257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45993.490249884257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45993.490249884257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45993.490249884257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45993.490249884257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45993.490249884257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45993.490249884257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45993.490249884257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45993.490249884257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45993.490249884257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45993.490249884257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45993.490249884257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45993.490249884257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45993.490249884257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45993.490249884257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45993.490249884257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45993.490249884257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45993.490249884257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45993.490249884257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45993.490249884257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45993.490249884257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45993.490249884257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45993.490249884257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45993.490249884257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45993.490249884257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45993.490249884257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45993.490249884257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45993.490249884257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45993.490249884257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45993.490249884257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45993.490249884257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45993.490249884257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45993.490249884257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45993.490249884257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45993.490249884257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45993.490249884257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45993.490249884257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45993.490249884257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45993.490249884257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45993.490249884257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45993.490249884257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45993.490249884257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45993.490249884257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45993.490249884257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45993.490249884257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45993.490249884257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45993.490249884257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45993.490249884257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45993.490249884257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45993.490249884257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45993.490249884257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45993.490249884257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45993.490249884257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45993.490249884257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45993.490249884257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45993.490249884257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45993.490249884257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45993.490249884257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45993.490249884257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45993.490249884257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45993.490249884257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45993.490249884257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45993.490249884257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45993.490249884257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45993.490249884257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45993.490249884257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45993.490249884257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45993.490249884257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45993.490249884257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45993.490249884257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45993.490249884257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45993.490249884257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45993.490249884257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45993.490249884257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45993.490249884257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45993.490249884257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45993.490249884257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45993.490249884257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45993.490249884257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45993.490249884257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45993.490249884257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45993.490249884257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45993.490249884257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45993.490249884257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45993.490249884257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45993.490249884257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45993.490249884257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45993.490249884257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45993.490249884257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45993.490249884257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45993.490249884257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45993.490249884257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45993.490249884257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45993.490249884257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45993.490249884257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45993.490249884257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45993.490249884257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45993.490249884257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45993.490249884257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45993.490249884257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45993.490249884257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45993.490249884257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45993.490249884257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45993.490249884257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45993.490249884257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45993.490249884257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45993.490249884257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45993.490249884257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45993.490249884257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45993.490249884257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45993.490249884257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45993.490249884257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45993.490249884257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45993.490249884257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45993.490249884257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45993.490249884257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45993.490249884257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45993.490249884257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45993.490249884257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45993.490249884257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45993.490249884257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45993.490249884257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45993.490249884257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45993.490249884257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45993.490249884257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45993.490249884257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45993.490249884257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45993.490249884257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45993.490249884257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45993.490249884257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45993.490249884257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45993.490249884257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45993.490249884257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45993.490249884257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45993.490249884257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45993.490249884257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45993.490249884257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45993.490249884257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45993.490249884257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45993.490249884257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45993.490249884257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45993.490249884257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45993.490249884257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45993.490249884257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45993.490249884257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45993.490249884257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45993.490249884257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45993.490249884257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45993.490249884257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45993.490249884257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45993.490249884257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45993.490249884257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45993.490249884257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45993.490249884257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45993.490249884257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45993.490249884257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45993.490249884257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45993.490249884257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45993.490249884257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45993.490249884257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45993.490249884257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45993.490249884257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45993.490249884257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45993.490249884257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45993.490249884257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45993.490249884257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45993.490249884257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45993.490249884257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45993.490249884257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45993.490249884257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45993.490249884257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45993.490249884257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B7196DE3-F1BF-4DAA-8FB6-918A79F7601E}"/>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2"/>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168.49041192129516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9.1028309027751675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5.0492939815740101E-2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23838</v>
      </c>
      <c r="E6" s="99" t="s">
        <v>39185</v>
      </c>
      <c r="F6" s="100">
        <v>45993.449363425927</v>
      </c>
      <c r="G6" s="101">
        <f ca="1">IFERROR(NOW()-F6,"-")</f>
        <v>4.0886458329623565E-2</v>
      </c>
      <c r="H6" s="100">
        <v>45993.444502314815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45993.490249884257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45993.490249884257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45993.490249884257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45993.490249884257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45993.490249884257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45993.490249884257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45993.490249884257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45993.490249884257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45993.490249884257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45993.490249884257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45993.490249884257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45993.490249884257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45993.490249884257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45993.490249884257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45993.490249884257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45993.490249884257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45993.490249884257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45993.490249884257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45993.490249884257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45993.490249884257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45993.490249884257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45993.490249884257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45993.490249884257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45993.490249884257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45993.490249884257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45993.490249884257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45993.490249884257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45993.490249884257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45993.490249884257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45993.490249884257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45993.490249884257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45993.490249884257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45993.490249884257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45993.490249884257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45993.490249884257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45993.490249884257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45993.490249884257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45993.490249884257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45993.490249884257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45993.490249884257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45993.490249884257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45993.490249884257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45993.490249884257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45993.490249884257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45993.490249884257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45993.490249884257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sheetData>
  <dataValidations count="2">
    <dataValidation allowBlank="1" showInputMessage="1" showErrorMessage="1" sqref="E1" xr:uid="{4D935161-CDD3-4592-B877-3FB59C99E142}"/>
    <dataValidation type="list" allowBlank="1" showInputMessage="1" showErrorMessage="1" sqref="E3:E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tabSelected="1" workbookViewId="0">
      <selection activeCell="K14" sqref="K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15514</v>
      </c>
      <c r="E2" s="18" t="s">
        <v>39106</v>
      </c>
      <c r="F2" s="20">
        <v>45993.433159722219</v>
      </c>
      <c r="G2" s="21">
        <f t="shared" ref="G2:G26" ca="1" si="0">IFERROR(NOW()-F2,"-")</f>
        <v>5.7090162037638947E-2</v>
      </c>
      <c r="H2" s="22">
        <v>45993.424675925926</v>
      </c>
      <c r="I2" s="19" t="str">
        <f>IFERROR(VLOOKUP(D2,DB!A:F,6,0),"")</f>
        <v>SCECO</v>
      </c>
      <c r="J2" s="18" t="str">
        <f>IFERROR(VLOOKUP(D2,DB!A:G,7,0),"")</f>
        <v>Dead</v>
      </c>
      <c r="K2" s="42" t="s">
        <v>39197</v>
      </c>
      <c r="L2" s="23" t="str">
        <f>IFERROR(VLOOKUP(D2,DB!A:I,9,0),"")</f>
        <v>Latis</v>
      </c>
    </row>
    <row r="3" spans="1:13" ht="15" customHeight="1">
      <c r="A3" s="19"/>
      <c r="B3" s="58" t="str">
        <f>IFERROR(VLOOKUP(D3,DB!A:K,11,0),"")</f>
        <v>R3</v>
      </c>
      <c r="C3" s="58"/>
      <c r="D3" s="18" t="s">
        <v>18700</v>
      </c>
      <c r="E3" s="18"/>
      <c r="F3" s="20"/>
      <c r="G3" s="21">
        <f t="shared" ca="1" si="0"/>
        <v>45993.490249884257</v>
      </c>
      <c r="H3" s="22"/>
      <c r="I3" s="19" t="str">
        <f>IFERROR(VLOOKUP(D3,DB!A:F,6,0),"")</f>
        <v>SCECO</v>
      </c>
      <c r="J3" s="18" t="str">
        <f>IFERROR(VLOOKUP(D3,DB!A:G,7,0),"")</f>
        <v>In progress</v>
      </c>
      <c r="K3" s="42"/>
      <c r="L3" s="23" t="str">
        <f>IFERROR(VLOOKUP(D3,DB!A:I,9,0),"")</f>
        <v>Latis</v>
      </c>
    </row>
    <row r="4" spans="1:13" ht="15" customHeight="1">
      <c r="A4" s="19"/>
      <c r="B4" s="58" t="str">
        <f>IFERROR(VLOOKUP(D4,DB!A:K,11,0),"")</f>
        <v/>
      </c>
      <c r="C4" s="18"/>
      <c r="D4" s="18" t="str">
        <f>IFERROR(VLOOKUP(#REF!,DB!#REF!,7,0),"")</f>
        <v/>
      </c>
      <c r="E4" s="18"/>
      <c r="F4" s="20"/>
      <c r="G4" s="21">
        <f t="shared" ca="1" si="0"/>
        <v>45993.490249884257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45993.490249884257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45993.490249884257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45993.490249884257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45993.490249884257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45993.490249884257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45993.490249884257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45993.490249884257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45993.490249884257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45993.490249884257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45993.490249884257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45993.490249884257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45993.490249884257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45993.490249884257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45993.490249884257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45993.490249884257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45993.490249884257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45993.490249884257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45993.490249884257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45993.490249884257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45993.490249884257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45993.490249884257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45993.490249884257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45993.490249884257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45993.490249884257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45993.490249884257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45993.490249884257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45993.490249884257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45993.490249884257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45993.490249884257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45993.490249884257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45993.490249884257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45993.490249884257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45993.490249884257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45993.490249884257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45993.490249884257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45993.490249884257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45993.490249884257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45993.490249884257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45993.490249884257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45993.490249884257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45993.490249884257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45993.490249884257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45993.490249884257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45993.490249884257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45993.490249884257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45993.490249884257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45993.490249884257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45993.490249884257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45993.490249884257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45993.490249884257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45993.490249884257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45993.490249884257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45993.490249884257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45993.490249884257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45993.490249884257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45993.490249884257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45993.490249884257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45993.490249884257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45993.490249884257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45993.490249884257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45993.490249884257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45993.490249884257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45993.490249884257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45993.490249884257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45993.490249884257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45993.490249884257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45993.490249884257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45993.490249884257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45993.490249884257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45993.490249884257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45993.490249884257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45993.490249884257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45993.490249884257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45993.490249884257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45993.490249884257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45993.490249884257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45993.490249884257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45993.490249884257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45993.490249884257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45993.490249884257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45993.490249884257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45993.490249884257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45993.490249884257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45993.490249884257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45993.490249884257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45993.490249884257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45993.490249884257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45993.490249884257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45993.490249884257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45993.490249884257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45993.490249884257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45993.490249884257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45993.490249884257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45993.490249884257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45993.490249884257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45993.490249884257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45993.490249884257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45993.490249884257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45993.490249884257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45993.490249884257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45993.490249884257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45993.490249884257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45993.490249884257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45993.490249884257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45993.490249884257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45993.490249884257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45993.490249884257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45993.490249884257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45993.490249884257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45993.490249884257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45993.490249884257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45993.490249884257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45993.490249884257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45993.490249884257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45993.490249884257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45993.490249884257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45993.490249884257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45993.490249884257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45993.490249884257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45993.490249884257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45993.490249884257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45993.490249884257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45993.490249884257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45993.490249884257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45993.490249884257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45993.490249884257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45993.490249884257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45993.490249884257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45993.490249884257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45993.490249884257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45993.490249884257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45993.490249884257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45993.490249884257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45993.490249884257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45993.490249884257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45993.490249884257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45993.490249884257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45993.490249884257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45993.490249884257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45993.490249884257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45993.490249884257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45993.490249884257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45993.490249884257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45993.490249884257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45993.490249884257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45993.490249884257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45993.490249884257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45993.490249884257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45993.490249884257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45993.490249884257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45993.490249884257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45993.490249884257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45993.490249884257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45993.490249884257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45993.490249884257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45993.490249884257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45993.490249884257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45993.490249884257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45993.490249884257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45993.490249884257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45993.490249884257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45993.490249884257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45993.490249884257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45993.490249884257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45993.490249884257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45993.490249884257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45993.490249884257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45993.490249884257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45993.490249884257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45993.490249884257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45993.490249884257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45993.490249884257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45993.490249884257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45993.490249884257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45993.490249884257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45993.490249884257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45993.490249884257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45993.490249884257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45993.490249884257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45993.490249884257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45993.490249884257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45993.490249884257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45993.490249884257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45993.490249884257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45993.490249884257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45993.490249884257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45993.490249884257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45993.490249884257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45993.490249884257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45993.490249884257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45993.490249884257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45993.490249884257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45993.490249884257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45993.490249884257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45993.490249884257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45993.490249884257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45993.490249884257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45993.490249884257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45993.490249884257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45993.490249884257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45993.490249884257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45993.490249884257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45993.490249884257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45993.490249884257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45993.490249884257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45993.490249884257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45993.490249884257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45993.490249884257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45993.490249884257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45993.490249884257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45993.490249884257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45993.490249884257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45993.490249884257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45993.490249884257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45993.490249884257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45993.490249884257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45993.490249884257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45993.490249884257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45993.490249884257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45993.490249884257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45993.490249884257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45993.490249884257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45993.490249884257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45993.490249884257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45993.490249884257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45993.490249884257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45993.490249884257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45993.490249884257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45993.490249884257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45993.490249884257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45993.490249884257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45993.490249884257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45993.490249884257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45993.490249884257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45993.490249884257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45993.490249884257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45993.490249884257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45993.490249884257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45993.490249884257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45993.490249884257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45993.490249884257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45993.490249884257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45993.490249884257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45993.490249884257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45993.490249884257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45993.490249884257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45993.490249884257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45993.490249884257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45993.490249884257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45993.490249884257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45993.490249884257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45993.490249884257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45993.490249884257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45993.490249884257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45993.490249884257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45993.490249884257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45993.490249884257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45993.490249884257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45993.490249884257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45993.490249884257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45993.490249884257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45993.490249884257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45993.490249884257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45993.490249884257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45993.490249884257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45993.490249884257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45993.490249884257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45993.490249884257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45993.490249884257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45993.490249884257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45993.490249884257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45993.490249884257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45993.490249884257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45993.490249884257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45993.490249884257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45993.490249884257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45993.490249884257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45993.490249884257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45993.490249884257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45993.490249884257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45993.490249884257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45993.490249884257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45993.490249884257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45993.490249884257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45993.490249884257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45993.490249884257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45993.490249884257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45993.490249884257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45993.490249884257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45993.490249884257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45993.490249884257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45993.490249884257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45993.490249884257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45993.490249884257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45993.490249884257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45993.490249884257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45993.490249884257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45993.490249884257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45993.490249884257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45993.490249884257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45993.490249884257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45993.490249884257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45993.490249884257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45993.490249884257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45993.490249884257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45993.490249884257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45993.490249884257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45993.490249884257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45993.490249884257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45993.490249884257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45993.490249884257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45993.490249884257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45993.490249884257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45993.490249884257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45993.490249884257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45993.490249884257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45993.490249884257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45993.490249884257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45993.490249884257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45993.490249884257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45993.490249884257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45993.490249884257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45993.490249884257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45993.490249884257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45993.490249884257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45993.490249884257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45993.490249884257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45993.490249884257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45993.490249884257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45993.490249884257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45993.490249884257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45993.490249884257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45993.490249884257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45993.490249884257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45993.490249884257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45993.490249884257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45993.490249884257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45993.490249884257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45993.490249884257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45993.490249884257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45993.490249884257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45993.490249884257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45993.490249884257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45993.490249884257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45993.490249884257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45993.490249884257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45993.490249884257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45993.490249884257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45993.490249884257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45993.490249884257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45993.490249884257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45993.490249884257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45993.490249884257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45993.490249884257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45993.490249884257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45993.490249884257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45993.490249884257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45993.490249884257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45993.490249884257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45993.490249884257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45993.490249884257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45993.490249884257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45993.490249884257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45993.490249884257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45993.490249884257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45993.490249884257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45993.490249884257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45993.490249884257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45993.490249884257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45993.490249884257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45993.490249884257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45993.490249884257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45993.490249884257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45993.490249884257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45993.490249884257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45993.490249884257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45993.490249884257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45993.490249884257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45993.490249884257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45993.490249884257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45993.490249884257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45993.490249884257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45993.490249884257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45993.490249884257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45993.490249884257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45993.490249884257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45993.490249884257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45993.490249884257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45993.490249884257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45993.490249884257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45993.490249884257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45993.490249884257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45993.490249884257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45993.490249884257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45993.490249884257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45993.490249884257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45993.490249884257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45993.490249884257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45993.490249884257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45993.490249884257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45993.490249884257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45993.490249884257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45993.490249884257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45993.490249884257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45993.490249884257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45993.490249884257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45993.490249884257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45993.490249884257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45993.490249884257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45993.490249884257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45993.490249884257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45993.490249884257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45993.490249884257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45993.490249884257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45993.490249884257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45993.490249884257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45993.490249884257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45993.490249884257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45993.490249884257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45993.490249884257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45993.490249884257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45993.490249884257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45993.490249884257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45993.490249884257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45993.490249884257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45993.490249884257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45993.490249884257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45993.490249884257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45993.490249884257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45993.490249884257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45993.490249884257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45993.490249884257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45993.490249884257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45993.490249884257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45993.490249884257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45993.490249884257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45993.490249884257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45993.490249884257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45993.490249884257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45993.490249884257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45993.490249884257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45993.490249884257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45993.490249884257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45993.490249884257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45993.490249884257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45993.490249884257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45993.490249884257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45993.490249884257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45993.490249884257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45993.490249884257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45993.490249884257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45993.490249884257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45993.490249884257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45993.490249884257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45993.490249884257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45993.490249884257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45993.490249884257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45993.490249884257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45993.490249884257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45993.490249884257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45993.490249884257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45993.490249884257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45993.490249884257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45993.490249884257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45993.490249884257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45993.490249884257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45993.490249884257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45993.490249884257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45993.490249884257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45993.490249884257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45993.490249884257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45993.490249884257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45993.490249884257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45993.490249884257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45993.490249884257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45993.490249884257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45993.490249884257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45993.490249884257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45993.490249884257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45993.490249884257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45993.490249884257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45993.490249884257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45993.490249884257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45993.490249884257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45993.490249884257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45993.490249884257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45993.490249884257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45993.490249884257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45993.490249884257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45993.490249884257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45993.490249884257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45993.490249884257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45993.490249884257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45993.490249884257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45993.490249884257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45993.490249884257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45993.490249884257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45993.490249884257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45993.490249884257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45993.490249884257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45993.490249884257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45993.490249884257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45993.490249884257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45993.490249884257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45993.490249884257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45993.490249884257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45993.490249884257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45993.490249884257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45993.490249884257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45993.490249884257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45993.490249884257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45993.490249884257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45993.490249884257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45993.490249884257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45993.490249884257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45993.490249884257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45993.490249884257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45993.490249884257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45993.490249884257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45993.490249884257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45993.490249884257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45993.490249884257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45993.490249884257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45993.490249884257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45993.490249884257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45993.490249884257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45993.490249884257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45993.490249884257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45993.490249884257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45993.490249884257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45993.490249884257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45993.490249884257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45993.490249884257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45993.490249884257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45993.490249884257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45993.490249884257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45993.490249884257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45993.490249884257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45993.490249884257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45993.490249884257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45993.490249884257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45993.490249884257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45993.490249884257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45993.490249884257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45993.490249884257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45993.490249884257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45993.490249884257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45993.490249884257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45993.490249884257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45993.490249884257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45993.490249884257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45993.490249884257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45993.490249884257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45993.490249884257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45993.490249884257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45993.490249884257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45993.490249884257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45993.490249884257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45993.490249884257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45993.490249884257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45993.490249884257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45993.490249884257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45993.490249884257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45993.490249884257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45993.490249884257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45993.490249884257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45993.490249884257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45993.490249884257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45993.490249884257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45993.490249884257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45993.490249884257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45993.490249884257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45993.490249884257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45993.490249884257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45993.490249884257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45993.490249884257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45993.490249884257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45993.490249884257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45993.490249884257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45993.490249884257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45993.490249884257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45993.490249884257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45993.490249884257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45993.490249884257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45993.490249884257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45993.490249884257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45993.490249884257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45993.490249884257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45993.490249884257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45993.490249884257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45993.490249884257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45993.490249884257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45993.490249884257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45993.490249884257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45993.490249884257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45993.490249884257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45993.490249884257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45993.490249884257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45993.490249884257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45993.490249884257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45993.490249884257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45993.490249884257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45993.490249884257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45993.490249884257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45993.490249884257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45993.490249884257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45993.490249884257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45993.490249884257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45993.490249884257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45993.490249884257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45993.490249884257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45993.490249884257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45993.490249884257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45993.490249884257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45993.490249884257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45993.490249884257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45993.490249884257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45993.490249884257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45993.490249884257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45993.490249884257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45993.490249884257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45993.490249884257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45993.490249884257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45993.490249884257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45993.490249884257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45993.490249884257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45993.490249884257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45993.490249884257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45993.490249884257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45993.490249884257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45993.490249884257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45993.490249884257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45993.490249884257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45993.490249884257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45993.490249884257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45993.490249884257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45993.490249884257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45993.490249884257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45993.490249884257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45993.490249884257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45993.490249884257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45993.490249884257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45993.490249884257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45993.490249884257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45993.490249884257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45993.490249884257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45993.490249884257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45993.490249884257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45993.490249884257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45993.490249884257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45993.490249884257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45993.490249884257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45993.490249884257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45993.490249884257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45993.490249884257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45993.490249884257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45993.490249884257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45993.490249884257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45993.490249884257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45993.490249884257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45993.490249884257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45993.490249884257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45993.490249884257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45993.490249884257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45993.490249884257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45993.490249884257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45993.490249884257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45993.490249884257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45993.490249884257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45993.490249884257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45993.490249884257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45993.490249884257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45993.490249884257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45993.490249884257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45993.490249884257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45993.490249884257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45993.490249884257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45993.490249884257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45993.490249884257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45993.490249884257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45993.490249884257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45993.490249884257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45993.490249884257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45993.490249884257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45993.490249884257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45993.490249884257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45993.490249884257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45993.490249884257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45993.490249884257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45993.490249884257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45993.490249884257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45993.490249884257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45993.490249884257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45993.490249884257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45993.490249884257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45993.490249884257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45993.490249884257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45993.490249884257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45993.490249884257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45993.490249884257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45993.490249884257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45993.490249884257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45993.490249884257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45993.490249884257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45993.490249884257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45993.490249884257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45993.490249884257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45993.490249884257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45993.490249884257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45993.490249884257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45993.490249884257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45993.490249884257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45993.490249884257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45993.490249884257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45993.490249884257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45993.490249884257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45993.490249884257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45993.490249884257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45993.490249884257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45993.490249884257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45993.490249884257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45993.490249884257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45993.490249884257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45993.490249884257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45993.490249884257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45993.490249884257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45993.490249884257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45993.490249884257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45993.490249884257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45993.490249884257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45993.490249884257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45993.490249884257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45993.490249884257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45993.490249884257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45993.490249884257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45993.490249884257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45993.490249884257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45993.490249884257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45993.490249884257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45993.490249884257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45993.490249884257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45993.490249884257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45993.490249884257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45993.490249884257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45993.490249884257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45993.490249884257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45993.490249884257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45993.490249884257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45993.490249884257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45993.490249884257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45993.490249884257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45993.490249884257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45993.490249884257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45993.490249884257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45993.490249884257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45993.490249884257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45993.490249884257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45993.490249884257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45993.490249884257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45993.490249884257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45993.490249884257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45993.490249884257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45993.490249884257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45993.490249884257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45993.490249884257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45993.490249884257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45993.490249884257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45993.490249884257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45993.490249884257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45993.490249884257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45993.490249884257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45993.490249884257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45993.490249884257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45993.490249884257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45993.490249884257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45993.490249884257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45993.490249884257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45993.490249884257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45993.490249884257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45993.490249884257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45993.490249884257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45993.490249884257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45993.490249884257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45993.490249884257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45993.490249884257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45993.490249884257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45993.490249884257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45993.490249884257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45993.490249884257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45993.490249884257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45993.490249884257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45993.490249884257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45993.490249884257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45993.490249884257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45993.490249884257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45993.490249884257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45993.490249884257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45993.490249884257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45993.490249884257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45993.490249884257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45993.490249884257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45993.490249884257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45993.490249884257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45993.490249884257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45993.490249884257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45993.490249884257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45993.490249884257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45993.490249884257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45993.490249884257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45993.490249884257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45993.490249884257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45993.490249884257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45993.490249884257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45993.490249884257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45993.490249884257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45993.490249884257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45993.490249884257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45993.490249884257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45993.490249884257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45993.490249884257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45993.490249884257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45993.490249884257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45993.490249884257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45993.490249884257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45993.490249884257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45993.490249884257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45993.490249884257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45993.490249884257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45993.490249884257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45993.490249884257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45993.490249884257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45993.490249884257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45993.490249884257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45993.490249884257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45993.490249884257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45993.490249884257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45993.490249884257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45993.490249884257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45993.490249884257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45993.490249884257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45993.490249884257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45993.490249884257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45993.490249884257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45993.490249884257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45993.490249884257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45993.490249884257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45993.490249884257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45993.490249884257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45993.490249884257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45993.490249884257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45993.490249884257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45993.490249884257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45993.490249884257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45993.490249884257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45993.490249884257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45993.490249884257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45993.490249884257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45993.490249884257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45993.490249884257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45993.490249884257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45993.490249884257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45993.490249884257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45993.490249884257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45993.490249884257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45993.490249884257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45993.490249884257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45993.490249884257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45993.490249884257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45993.490249884257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45993.490249884257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45993.490249884257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45993.490249884257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45993.490249884257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45993.490249884257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45993.490249884257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45993.490249884257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45993.490249884257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45993.490249884257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45993.490249884257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45993.490249884257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45993.490249884257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45993.490249884257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45993.490249884257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45993.490249884257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45993.490249884257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45993.490249884257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45993.490249884257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45993.490249884257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45993.490249884257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45993.490249884257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45993.490249884257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45993.490249884257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45993.490249884257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45993.490249884257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45993.490249884257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45993.490249884257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45993.490249884257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45993.490249884257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45993.490249884257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45993.490249884257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45993.490249884257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45993.490249884257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45993.490249884257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45993.490249884257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45993.490249884257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45993.490249884257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45993.490249884257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45993.490249884257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45993.490249884257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45993.490249884257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45993.490249884257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45993.490249884257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45993.490249884257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45993.490249884257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45993.490249884257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45993.490249884257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45993.490249884257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45993.490249884257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45993.490249884257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45993.490249884257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45993.490249884257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45993.490249884257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45993.490249884257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45993.490249884257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45993.490249884257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45993.490249884257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45993.490249884257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45993.490249884257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45993.490249884257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45993.490249884257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45993.490249884257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45993.490249884257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45993.490249884257</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290.00953229166043</v>
      </c>
      <c r="H2" s="92">
        <v>45703.474768518521</v>
      </c>
      <c r="I2" s="92" t="str">
        <f>IFERROR(VLOOKUP(D2,DB!A:F,6,0),"")</f>
        <v>SCECO</v>
      </c>
      <c r="J2" s="92" t="str">
        <f>IFERROR(VLOOKUP(D2,DB!A:G,7,0),"")</f>
        <v>Dead</v>
      </c>
      <c r="K2" s="94" t="s">
        <v>39199</v>
      </c>
      <c r="L2" s="88" t="str">
        <f>IFERROR(VLOOKUP(D2,DB!A:I,9,0),"")</f>
        <v>Latis</v>
      </c>
    </row>
    <row r="3" spans="1:16" ht="15" customHeight="1">
      <c r="A3" s="110"/>
      <c r="B3" s="88" t="str">
        <f>IFERROR(VLOOKUP(D3,DB!A:K,11,0),"")</f>
        <v/>
      </c>
      <c r="C3" s="90"/>
      <c r="D3" s="88"/>
      <c r="E3" s="91"/>
      <c r="F3" s="92"/>
      <c r="G3" s="93">
        <f t="shared" ref="G3:G64" ca="1" si="0">IFERROR(NOW()-F3,"")</f>
        <v>45993.490249884257</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45993.490249884257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45993.490249884257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45993.490249884257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45993.490249884257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45993.490249884257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45993.490249884257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45993.490249884257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45993.490249884257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45993.490249884257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45993.490249884257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45993.490249884257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45993.490249884257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45993.490249884257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45993.490249884257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45993.490249884257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45993.490249884257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45993.490249884257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45993.490249884257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45993.490249884257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45993.490249884257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45993.490249884257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45993.490249884257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45993.490249884257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45993.490249884257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45993.490249884257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45993.490249884257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45993.490249884257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45993.490249884257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45993.490249884257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45993.490249884257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45993.490249884257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45993.490249884257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45993.490249884257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45993.490249884257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45993.490249884257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45993.490249884257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45993.490249884257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45993.490249884257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45993.490249884257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45993.490249884257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45993.490249884257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45993.490249884257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45993.490249884257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45993.490249884257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45993.490249884257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45993.490249884257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45993.490249884257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45993.490249884257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45993.490249884257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45993.490249884257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45993.490249884257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45993.490249884257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45993.490249884257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45993.490249884257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45993.490249884257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45993.490249884257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45993.490249884257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45993.490249884257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45993.490249884257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45993.490249884257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45993.490249884257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45993.490249884257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45993.490249884257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45993.490249884257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45993.490249884257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45993.490249884257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45993.490249884257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45993.490249884257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45993.490249884257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45993.490249884257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45993.490249884257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45993.490249884257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45993.490249884257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45993.490249884257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45993.490249884257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45993.490249884257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45993.490249884257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45993.490249884257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45993.490249884257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45993.490249884257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45993.490249884257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45993.490249884257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45993.490249884257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45993.490249884257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45993.490249884257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45993.490249884257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45993.490249884257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45993.490249884257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45993.490249884257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45993.490249884257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45993.490249884257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45993.490249884257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45993.490249884257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45993.490249884257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45993.490249884257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45993.490249884257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45993.490249884257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45993.490249884257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45993.490249884257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45993.490249884257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45993.490249884257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45993.490249884257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45993.490249884257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45993.490249884257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45993.490249884257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45993.490249884257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45993.490249884257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45993.490249884257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45993.490249884257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45993.490249884257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45993.490249884257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45993.490249884257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45993.490249884257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45993.490249884257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45993.490249884257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45993.490249884257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45993.490249884257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45993.490249884257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45993.490249884257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45993.490249884257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45993.490249884257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45993.490249884257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45993.490249884257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45993.490249884257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45993.490249884257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45993.490249884257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45993.490249884257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45993.490249884257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45993.490249884257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45993.490249884257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45993.490249884257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45993.490249884257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45993.490249884257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45993.490249884257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45993.490249884257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45993.490249884257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45993.490249884257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45993.490249884257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45993.490249884257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45993.490249884257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45993.490249884257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45993.490249884257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45993.490249884257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45993.490249884257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45993.490249884257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45993.490249884257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45993.490249884257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45993.490249884257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45993.490249884257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45993.490249884257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45993.490249884257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45993.490249884257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45993.490249884257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45993.490249884257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45993.490249884257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45993.490249884257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45993.490249884257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45993.490249884257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45993.490249884257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45993.490249884257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45993.490249884257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45993.490249884257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45993.490249884257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45993.490249884257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45993.490249884257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45993.490249884257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45993.490249884257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45993.490249884257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45993.490249884257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45993.490249884257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45993.490249884257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45993.490249884257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45993.490249884257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45993.490249884257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45993.490249884257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45993.490249884257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45993.490249884257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45993.490249884257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45993.490249884257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45993.490249884257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45993.490249884257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45993.490249884257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45993.490249884257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45993.490249884257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45993.490249884257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45993.490249884257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45993.490249884257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45993.490249884257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45993.490249884257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45993.490249884257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45993.490249884257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45993.490249884257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45993.490249884257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45993.490249884257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45993.490249884257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45993.490249884257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45993.490249884257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45993.490249884257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45993.490249884257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45993.490249884257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45993.490249884257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45993.490249884257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45993.490249884257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45993.490249884257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45993.490249884257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45993.490249884257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45993.490249884257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45993.490249884257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45993.490249884257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45993.490249884257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45993.490249884257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45993.490249884257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45993.490249884257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45993.490249884257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45993.490249884257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45993.490249884257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45993.490249884257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45993.490249884257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45993.490249884257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45993.490249884257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45993.490249884257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45993.490249884257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45993.490249884257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45993.490249884257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45993.490249884257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45993.490249884257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45993.490249884257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45993.490249884257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45993.490249884257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45993.490249884257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45993.490249884257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45993.490249884257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45993.490249884257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45993.490249884257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45993.490249884257</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13" sqref="D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101.65818969906832</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67.301372569439991</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44.829138773144223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12.116951273143059</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37" t="s">
        <v>34426</v>
      </c>
      <c r="E6" s="37" t="s">
        <v>39106</v>
      </c>
      <c r="F6" s="38">
        <v>45993.373842592591</v>
      </c>
      <c r="G6" s="105">
        <f ca="1">IFERROR(NOW()-F6,"")</f>
        <v>0.11640729166538222</v>
      </c>
      <c r="H6" s="38">
        <v>45993.368287037039</v>
      </c>
      <c r="I6" s="37" t="str">
        <f>IFERROR(VLOOKUP(D6,DB!A:F,6,0),"")</f>
        <v>SCECO</v>
      </c>
      <c r="J6" s="37" t="str">
        <f>IFERROR(VLOOKUP(D6,DB!A:G,7,0),"")</f>
        <v>Vandalized</v>
      </c>
      <c r="K6" s="37" t="s">
        <v>39209</v>
      </c>
      <c r="L6" s="37" t="str">
        <f>IFERROR(VLOOKUP(D6,DB!A:I,9,0),"")</f>
        <v>Latis</v>
      </c>
    </row>
    <row r="7" spans="1:13" ht="30.75">
      <c r="A7" s="37" t="s">
        <v>39210</v>
      </c>
      <c r="B7" s="37" t="str">
        <f>IFERROR(VLOOKUP(D7,DB!A:K,11,0),"")</f>
        <v>R5</v>
      </c>
      <c r="C7" s="37">
        <v>2</v>
      </c>
      <c r="D7" s="37" t="s">
        <v>32266</v>
      </c>
      <c r="E7" s="37" t="s">
        <v>39106</v>
      </c>
      <c r="F7" s="38">
        <v>45993.396111111113</v>
      </c>
      <c r="G7" s="135">
        <f ca="1">IFERROR(NOW()-F7,"")</f>
        <v>9.4138773143640719E-2</v>
      </c>
      <c r="H7" s="38">
        <v>45993.327581018515</v>
      </c>
      <c r="I7" s="37" t="str">
        <f>IFERROR(VLOOKUP(D7,DB!A:F,6,0),"")</f>
        <v>SCECO</v>
      </c>
      <c r="J7" s="37" t="str">
        <f>IFERROR(VLOOKUP(D7,DB!A:G,7,0),"")</f>
        <v>Dead</v>
      </c>
      <c r="K7" s="37" t="s">
        <v>39211</v>
      </c>
      <c r="L7" s="37" t="str">
        <f>IFERROR(VLOOKUP(D7,DB!A:I,9,0),"")</f>
        <v>Latis</v>
      </c>
    </row>
    <row r="8" spans="1:13">
      <c r="A8" s="37" t="s">
        <v>39212</v>
      </c>
      <c r="B8" s="37" t="str">
        <f>IFERROR(VLOOKUP(D8,DB!A:K,11,0),"")</f>
        <v>R5</v>
      </c>
      <c r="C8" s="37">
        <v>1</v>
      </c>
      <c r="D8" s="37" t="s">
        <v>38397</v>
      </c>
      <c r="E8" s="37" t="s">
        <v>39106</v>
      </c>
      <c r="F8" s="38">
        <v>45993.441886574074</v>
      </c>
      <c r="G8" s="135">
        <f ca="1">IFERROR(NOW()-F8,"")</f>
        <v>4.836331018304918E-2</v>
      </c>
      <c r="H8" s="38">
        <v>45993.436018518521</v>
      </c>
      <c r="I8" s="37" t="str">
        <f>IFERROR(VLOOKUP(D8,DB!A:F,6,0),"")</f>
        <v>SCECO</v>
      </c>
      <c r="J8" s="37" t="str">
        <f>IFERROR(VLOOKUP(D8,DB!A:G,7,0),"")</f>
        <v>Haj Removal</v>
      </c>
      <c r="K8" s="37" t="s">
        <v>39213</v>
      </c>
      <c r="L8" s="37" t="str">
        <f>IFERROR(VLOOKUP(D8,DB!A:I,9,0),"")</f>
        <v>Latis</v>
      </c>
    </row>
    <row r="9" spans="1:13">
      <c r="A9" s="37" t="s">
        <v>39214</v>
      </c>
      <c r="B9" s="37" t="str">
        <f>IFERROR(VLOOKUP(D9,DB!A:K,11,0),"")</f>
        <v>R5</v>
      </c>
      <c r="C9" s="37">
        <v>1</v>
      </c>
      <c r="D9" s="37" t="s">
        <v>33096</v>
      </c>
      <c r="E9" s="37" t="s">
        <v>39185</v>
      </c>
      <c r="F9" s="38">
        <v>45993.456412037034</v>
      </c>
      <c r="G9" s="135">
        <f ca="1">IFERROR(NOW()-F9,"")</f>
        <v>3.383784722245764E-2</v>
      </c>
      <c r="H9" s="38">
        <v>45993.450636574074</v>
      </c>
      <c r="I9" s="37" t="str">
        <f>IFERROR(VLOOKUP(D9,DB!A:F,6,0),"")</f>
        <v>SCECO</v>
      </c>
      <c r="J9" s="37" t="str">
        <f>IFERROR(VLOOKUP(D9,DB!A:G,7,0),"")</f>
        <v>Dead</v>
      </c>
      <c r="K9" s="37" t="s">
        <v>39215</v>
      </c>
      <c r="L9" s="37" t="str">
        <f>IFERROR(VLOOKUP(D9,DB!A:I,9,0),"")</f>
        <v>Latis</v>
      </c>
    </row>
    <row r="10" spans="1:13">
      <c r="A10" s="37"/>
      <c r="B10" s="37" t="str">
        <f>IFERROR(VLOOKUP(D10,DB!A:K,11,0),"")</f>
        <v/>
      </c>
      <c r="C10" s="37"/>
      <c r="D10" s="37"/>
      <c r="E10" s="37"/>
      <c r="F10" s="38"/>
      <c r="G10" s="135">
        <f ca="1">IFERROR(NOW()-F10,"")</f>
        <v>45993.490249884257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45993.490249884257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45993.490249884257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45993.490249884257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45993.490249884257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45993.490249884257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45993.490249884257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45993.490249884257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45993.490249884257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45993.490249884257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45993.490249884257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45993.490249884257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45993.490249884257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45993.490249884257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45993.490249884257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45993.490249884257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45993.490249884257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45993.490249884257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45993.490249884257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45993.490249884257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45993.490249884257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45993.490249884257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45993.490249884257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45993.490249884257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45993.490249884257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45993.490249884257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45993.490249884257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45993.490249884257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45993.490249884257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45993.490249884257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45993.490249884257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45993.490249884257</v>
      </c>
      <c r="H41" s="38"/>
      <c r="I41" s="37" t="str">
        <f>IFERROR(VLOOKUP(D41,DB!A:F,6,0),"")</f>
        <v/>
      </c>
      <c r="J41" s="37" t="str">
        <f>IFERROR(VLOOKUP(D41,DB!A:G,7,0),"")</f>
        <v/>
      </c>
      <c r="K41" s="37"/>
      <c r="L41" s="37" t="str">
        <f>IFERROR(VLOOKUP(D41,DB!A:I,9,0),"")</f>
        <v/>
      </c>
    </row>
    <row r="42" spans="1:12">
      <c r="A42" s="150"/>
      <c r="B42" s="150" t="str">
        <f>IFERROR(VLOOKUP(D42,DB!A:K,11,0),"")</f>
        <v/>
      </c>
      <c r="C42" s="150"/>
      <c r="D42" s="150"/>
      <c r="E42" s="150"/>
      <c r="F42" s="151"/>
      <c r="G42" s="152">
        <f ca="1">IFERROR(NOW()-F42,"")</f>
        <v>45993.490249884257</v>
      </c>
      <c r="H42" s="151"/>
      <c r="I42" s="150" t="str">
        <f>IFERROR(VLOOKUP(D42,DB!A:F,6,0),"")</f>
        <v/>
      </c>
      <c r="J42" s="150" t="str">
        <f>IFERROR(VLOOKUP(D42,DB!A:G,7,0),"")</f>
        <v/>
      </c>
      <c r="K42" s="150"/>
      <c r="L42" s="150"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45993.490249884257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45993.490249884257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45993.490249884257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45993.490249884257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45993.490249884257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45993.490249884257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45993.490249884257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45993.490249884257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45993.490249884257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45993.490249884257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45993.490249884257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45993.490249884257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45993.490249884257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45993.490249884257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45993.490249884257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45993.490249884257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45993.490249884257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45993.490249884257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45993.490249884257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45993.490249884257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45993.490249884257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45993.490249884257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45993.490249884257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45993.490249884257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45993.490249884257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45993.490249884257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45993.490249884257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45993.490249884257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45993.490249884257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45993.490249884257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45993.490249884257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45993.490249884257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45993.490249884257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45993.490249884257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45993.490249884257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45993.490249884257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45993.490249884257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45993.490249884257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45993.490249884257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45993.490249884257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45993.490249884257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45993.490249884257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45993.490249884257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45993.490249884257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45993.490249884257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45993.490249884257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45993.490249884257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45993.490249884257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45993.490249884257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45993.490249884257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45993.490249884257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45993.490249884257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45993.490249884257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45993.490249884257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45993.490249884257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45993.490249884257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45993.490249884257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45993.490249884257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45993.490249884257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45993.490249884257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45993.490249884257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45993.490249884257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45993.490249884257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45993.490249884257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45993.490249884257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45993.490249884257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45993.490249884257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45993.490249884257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45993.490249884257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45993.490249884257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45993.490249884257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45993.490249884257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45993.490249884257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45993.490249884257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45993.490249884257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45993.490249884257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45993.490249884257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45993.490249884257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45993.490249884257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45993.490249884257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45993.490249884257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45993.490249884257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45993.490249884257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45993.490249884257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45993.490249884257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45993.490249884257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45993.490249884257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45993.490249884257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45993.490249884257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45993.490249884257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45993.490249884257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45993.490249884257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45993.490249884257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45993.490249884257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45993.490249884257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45993.490249884257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45993.490249884257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45993.490249884257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45993.490249884257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45993.490249884257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45993.490249884257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45993.490249884257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45993.490249884257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45993.490249884257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45993.490249884257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45993.490249884257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45993.490249884257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45993.490249884257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45993.490249884257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45993.490249884257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45993.490249884257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45993.490249884257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45993.490249884257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45993.490249884257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45993.490249884257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45993.490249884257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45993.490249884257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45993.490249884257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45993.490249884257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45993.490249884257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45993.490249884257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45993.490249884257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45993.490249884257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45993.490249884257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45993.490249884257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45993.490249884257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45993.490249884257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45993.490249884257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45993.490249884257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45993.490249884257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45993.490249884257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45993.490249884257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45993.490249884257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45993.490249884257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45993.490249884257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45993.490249884257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45993.490249884257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45993.490249884257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45993.490249884257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45993.490249884257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45993.490249884257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45993.490249884257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45993.490249884257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45993.490249884257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45993.490249884257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45993.490249884257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45993.490249884257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45993.490249884257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45993.490249884257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45993.490249884257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45993.490249884257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45993.490249884257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45993.490249884257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45993.490249884257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45993.490249884257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45993.490249884257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45993.490249884257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45993.490249884257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45993.490249884257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45993.490249884257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45993.490249884257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45993.490249884257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45993.490249884257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45993.490249884257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45993.490249884257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45993.490249884257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45993.490249884257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45993.490249884257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45993.490249884257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45993.490249884257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45993.490249884257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45993.490249884257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45993.490249884257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45993.490249884257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45993.490249884257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45993.490249884257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45993.490249884257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45993.490249884257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45993.490249884257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45993.490249884257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45993.490249884257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45993.490249884257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45993.490249884257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45993.490249884257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45993.490249884257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45993.490249884257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45993.490249884257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45993.490249884257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45993.490249884257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45993.490249884257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45993.490249884257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45993.490249884257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45993.490249884257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45993.490249884257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45993.490249884257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45993.490249884257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45993.490249884257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45993.490249884257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45993.490249884257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45993.490249884257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45993.490249884257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45993.490249884257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45993.490249884257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45993.490249884257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45993.490249884257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45993.490249884257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45993.490249884257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45993.490249884257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45993.490249884257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45993.490249884257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45993.490249884257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45993.490249884257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45993.490249884257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45993.490249884257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45993.490249884257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45993.490249884257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45993.490249884257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45993.490249884257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45993.490249884257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45993.490249884257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45993.490249884257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45993.490249884257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45993.490249884257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45993.490249884257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45993.490249884257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45993.490249884257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45993.490249884257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45993.490249884257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45993.490249884257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45993.490249884257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45993.490249884257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45993.490249884257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45993.490249884257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45993.490249884257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45993.490249884257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45993.490249884257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45993.490249884257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45993.490249884257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45993.490249884257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45993.490249884257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45993.490249884257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45993.490249884257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45993.490249884257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45993.490249884257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45993.490249884257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45993.490249884257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45993.490249884257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45993.490249884257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45993.490249884257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45993.490249884257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45993.490249884257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45993.490249884257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45993.490249884257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45993.490249884257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45993.490249884257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45993.490249884257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45993.490249884257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45993.490249884257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45993.490249884257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45993.490249884257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45993.490249884257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45993.490249884257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45993.490249884257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45993.490249884257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45993.490249884257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45993.490249884257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45993.490249884257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45993.490249884257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45993.490249884257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45993.490249884257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45993.490249884257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45993.490249884257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45993.490249884257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45993.490249884257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45993.490249884257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45993.490249884257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45993.490249884257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45993.490249884257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45993.490249884257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45993.490249884257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45993.490249884257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45993.490249884257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45993.490249884257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45993.490249884257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45993.490249884257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45993.490249884257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45993.490249884257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45993.490249884257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45993.490249884257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45993.490249884257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45993.490249884257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45993.490249884257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45993.490249884257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45993.490249884257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45993.490249884257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45993.490249884257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45993.490249884257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45993.490249884257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45993.490249884257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45993.490249884257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45993.490249884257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45993.490249884257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45993.490249884257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45993.490249884257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45993.490249884257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45993.490249884257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45993.490249884257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45993.490249884257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45993.490249884257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45993.490249884257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45993.490249884257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45993.490249884257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45993.490249884257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45993.490249884257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45993.490249884257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45993.490249884257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45993.490249884257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45993.490249884257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45993.490249884257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45993.490249884257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45993.490249884257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45993.490249884257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45993.490249884257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45993.490249884257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45993.490249884257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45993.490249884257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45993.490249884257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45993.490249884257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45993.490249884257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45993.490249884257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45993.490249884257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45993.490249884257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45993.490249884257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45993.490249884257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45993.490249884257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45993.490249884257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45993.490249884257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45993.490249884257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45993.490249884257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45993.490249884257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45993.490249884257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45993.490249884257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45993.490249884257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45993.490249884257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45993.490249884257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45993.490249884257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45993.490249884257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45993.490249884257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45993.490249884257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45993.490249884257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45993.490249884257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45993.490249884257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45993.490249884257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45993.490249884257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45993.490249884257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45993.490249884257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45993.490249884257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45993.490249884257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45993.490249884257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45993.490249884257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45993.490249884257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45993.490249884257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45993.490249884257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45993.490249884257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45993.490249884257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45993.490249884257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45993.490249884257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45993.490249884257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45993.490249884257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45993.490249884257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45993.490249884257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45993.490249884257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45993.490249884257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45993.490249884257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45993.490249884257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45993.490249884257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45993.490249884257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45993.490249884257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45993.490249884257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45993.490249884257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45993.490249884257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45993.490249884257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45993.490249884257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45993.490249884257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45993.490249884257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45993.490249884257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45993.490249884257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45993.490249884257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45993.490249884257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45993.490249884257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45993.490249884257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45993.490249884257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45993.490249884257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45993.490249884257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45993.490249884257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45993.490249884257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45993.490249884257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45993.490249884257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45993.490249884257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45993.490249884257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45993.490249884257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45993.490249884257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45993.490249884257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45993.490249884257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45993.490249884257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45993.490249884257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45993.490249884257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45993.490249884257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45993.490249884257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45993.490249884257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45993.490249884257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45993.490249884257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45993.490249884257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45993.490249884257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45993.490249884257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45993.490249884257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45993.490249884257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45993.490249884257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45993.490249884257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45993.490249884257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45993.490249884257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45993.490249884257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45993.490249884257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45993.490249884257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45993.490249884257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45993.490249884257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45993.490249884257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45993.490249884257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45993.490249884257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45993.490249884257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45993.490249884257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45993.490249884257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45993.490249884257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45993.490249884257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45993.490249884257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45993.490249884257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45993.490249884257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45993.490249884257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45993.490249884257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45993.490249884257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45993.490249884257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45993.490249884257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45993.490249884257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45993.490249884257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45993.490249884257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45993.490249884257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45993.490249884257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45993.490249884257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45993.490249884257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45993.490249884257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45993.490249884257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45993.490249884257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45993.490249884257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45993.490249884257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45993.490249884257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45993.490249884257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45993.490249884257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45993.490249884257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45993.490249884257</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45993.490249884257</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2025-12-02T08:48:09Z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