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845" documentId="120_S{2AC9BD13-BADA-5192-A53E-5A8FF88502F6}" xr6:coauthVersionLast="47" xr6:coauthVersionMax="47" xr10:uidLastSave="{3DA6F028-AA38-4E18-8E2C-2DB371BAD45D}"/>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J2" i="3"/>
  <c r="I4" i="1"/>
  <c r="I5"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J3" i="4"/>
  <c r="J4" i="4"/>
  <c r="J5" i="4"/>
  <c r="J6" i="4"/>
  <c r="J7" i="4"/>
  <c r="J8" i="4"/>
  <c r="J9" i="4"/>
  <c r="J10" i="4"/>
  <c r="J11" i="4"/>
  <c r="J12" i="4"/>
  <c r="J13" i="4"/>
  <c r="J14" i="4"/>
  <c r="J15" i="4"/>
  <c r="J16" i="4"/>
  <c r="J17" i="4"/>
  <c r="J18" i="4"/>
  <c r="J19" i="4"/>
  <c r="J20" i="4"/>
  <c r="J21" i="4"/>
  <c r="J22" i="4"/>
  <c r="J23" i="4"/>
  <c r="J24" i="4"/>
  <c r="J25" i="4"/>
  <c r="J26" i="4"/>
  <c r="J27" i="4"/>
  <c r="J28" i="4"/>
  <c r="J29" i="4"/>
  <c r="I3" i="4"/>
  <c r="I4" i="4"/>
  <c r="I5" i="4"/>
  <c r="I6" i="4"/>
  <c r="I7" i="4"/>
  <c r="I8" i="4"/>
  <c r="I9" i="4"/>
  <c r="I10" i="4"/>
  <c r="I11" i="4"/>
  <c r="I12" i="4"/>
  <c r="I13" i="4"/>
  <c r="I14" i="4"/>
  <c r="I15" i="4"/>
  <c r="I16" i="4"/>
  <c r="I17" i="4"/>
  <c r="I18" i="4"/>
  <c r="I19" i="4"/>
  <c r="I20" i="4"/>
  <c r="I21" i="4"/>
  <c r="I22" i="4"/>
  <c r="I23" i="4"/>
  <c r="I24" i="4"/>
  <c r="I25" i="4"/>
  <c r="I26" i="4"/>
  <c r="I27" i="4"/>
  <c r="I28" i="4"/>
  <c r="I29" i="4"/>
  <c r="G3" i="4"/>
  <c r="G4" i="4"/>
  <c r="G5" i="4"/>
  <c r="G6" i="4"/>
  <c r="G7" i="4"/>
  <c r="G8" i="4"/>
  <c r="G9" i="4"/>
  <c r="G10" i="4"/>
  <c r="G11" i="4"/>
  <c r="G12" i="4"/>
  <c r="G13" i="4"/>
  <c r="G14" i="4"/>
  <c r="G15" i="4"/>
  <c r="G16" i="4"/>
  <c r="G17" i="4"/>
  <c r="G18" i="4"/>
  <c r="G19" i="4"/>
  <c r="G20" i="4"/>
  <c r="G21" i="4"/>
  <c r="G22" i="4"/>
  <c r="G23" i="4"/>
  <c r="G24" i="4"/>
  <c r="G25" i="4"/>
  <c r="G26" i="4"/>
  <c r="G27" i="4"/>
  <c r="G28" i="4"/>
  <c r="G29" i="4"/>
  <c r="B3" i="4"/>
  <c r="B4" i="4"/>
  <c r="B5" i="4"/>
  <c r="B6" i="4"/>
  <c r="B7" i="4"/>
  <c r="B8" i="4"/>
  <c r="B9" i="4"/>
  <c r="B10" i="4"/>
  <c r="B11" i="4"/>
  <c r="B12" i="4"/>
  <c r="B13" i="4"/>
  <c r="B14" i="4"/>
  <c r="B15" i="4"/>
  <c r="B16" i="4"/>
  <c r="B17" i="4"/>
  <c r="B18" i="4"/>
  <c r="B19" i="4"/>
  <c r="B20" i="4"/>
  <c r="B21" i="4"/>
  <c r="B22" i="4"/>
  <c r="B23" i="4"/>
  <c r="B24" i="4"/>
  <c r="B25" i="4"/>
  <c r="B26" i="4"/>
  <c r="B27" i="4"/>
  <c r="B28" i="4"/>
  <c r="B2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<sst xmlns="http://schemas.openxmlformats.org/spreadsheetml/2006/main" count="180305" uniqueCount="39136">
  <si>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</si>
  <si>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</si>
  <si>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</si>
  <si>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</si>
  <si>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</si>
  <si>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</si>
  <si>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</si>
  <si>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</si>
  <si>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</si>
  <si>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</si>
  <si>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</si>
  <si>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</si>
  <si>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</si>
  <si>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</si>
  <si>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</si>
  <si>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</si>
  <si>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</si>
  <si>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</si>
  <si>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</si>
  <si>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</si>
  <si>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</si>
  <si>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</si>
  <si>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</si>
  <si>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</si>
  <si>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</si>
  <si>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</si>
  <si>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</si>
  <si>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</si>
  <si>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</si>
  <si>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</si>
  <si>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</si>
  <si>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</si>
  <si>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</si>
  <si>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</si>
  <si>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</si>
  <si>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</si>
  <si>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</si>
  <si>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</si>
  <si>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</si>
  <si>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</si>
  <si>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</si>
  <si>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</si>
  <si>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</si>
  <si>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</si>
  <si>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</si>
  <si>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</si>
  <si>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</si>
  <si>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</si>
  <si>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</si>
  <si>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</si>
  <si>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</si>
  <si>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</si>
  <si>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</si>
  <si>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</si>
  <si>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</si>
  <si>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</si>
  <si>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</si>
  <si>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</si>
  <si>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</si>
  <si>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</si>
  <si>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</si>
  <si>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</si>
  <si>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</si>
  <si>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</si>
  <si>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</si>
  <si>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</si>
  <si>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</si>
  <si>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</si>
  <si>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</si>
  <si>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</si>
  <si>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</si>
  <si>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</si>
  <si>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</si>
  <si>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</si>
  <si>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</si>
  <si>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</si>
  <si>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</si>
  <si>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</si>
  <si>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</si>
  <si>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</si>
  <si>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</si>
  <si>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</si>
  <si>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</si>
  <si>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</si>
  <si>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</si>
  <si>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</si>
  <si>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</si>
  <si>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</si>
  <si>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</si>
  <si>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</si>
  <si>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</si>
  <si>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</si>
  <si>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</si>
  <si>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</si>
  <si>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</si>
  <si>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</si>
  <si>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</si>
  <si>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</si>
  <si>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</si>
  <si>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</si>
  <si>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</si>
  <si>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</si>
  <si>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</si>
  <si>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</si>
  <si>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</si>
  <si>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</si>
  <si>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</si>
  <si>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</si>
  <si>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</si>
  <si>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</si>
  <si>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</si>
  <si>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</si>
  <si>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</si>
  <si>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</si>
  <si>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</si>
  <si>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</si>
  <si>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</si>
  <si>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</si>
  <si>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</si>
  <si>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</si>
  <si>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</si>
  <si>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</si>
  <si>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</si>
  <si>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</si>
  <si>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</si>
  <si>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</si>
  <si>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</si>
  <si>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</si>
  <si>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</si>
  <si>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</si>
  <si>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</si>
  <si>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</si>
  <si>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</si>
  <si>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</si>
  <si>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</si>
  <si>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</si>
  <si>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</si>
  <si>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</si>
  <si>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</si>
  <si>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</si>
  <si>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</si>
  <si>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</si>
  <si>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</si>
  <si>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</si>
  <si>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</si>
  <si>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</si>
  <si>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</si>
  <si>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</si>
  <si>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</si>
  <si>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</si>
  <si>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</si>
  <si>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</si>
  <si>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</si>
  <si>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</si>
  <si>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</si>
  <si>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</si>
  <si>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</si>
  <si>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</si>
  <si>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</si>
  <si>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</si>
  <si>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</si>
  <si>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</si>
  <si>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</si>
  <si>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</si>
  <si>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</si>
  <si>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</si>
  <si>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</si>
  <si>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</si>
  <si>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</si>
  <si>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</si>
  <si>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</si>
  <si>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</si>
  <si>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</si>
  <si>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</si>
  <si>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</si>
  <si>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</si>
  <si>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</si>
  <si>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</si>
  <si>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</si>
  <si>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</si>
  <si>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</si>
  <si>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</si>
  <si>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</si>
  <si>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</si>
  <si>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</si>
  <si>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</si>
  <si>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</si>
  <si>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</si>
  <si>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</si>
  <si>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</si>
  <si>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</si>
  <si>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</si>
  <si>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</si>
  <si>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</si>
  <si>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</si>
  <si>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</si>
  <si>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</si>
  <si>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</si>
  <si>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</si>
  <si>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</si>
  <si>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</si>
  <si>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</si>
  <si>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</si>
  <si>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</si>
  <si>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</si>
  <si>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</si>
  <si>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</si>
  <si>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</si>
  <si>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</si>
  <si>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</si>
  <si>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</si>
  <si>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</si>
  <si>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</si>
  <si>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</si>
  <si>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</si>
  <si>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</si>
  <si>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</si>
  <si>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</si>
  <si>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</si>
  <si>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</si>
  <si>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</si>
  <si>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</si>
  <si>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</si>
  <si>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</si>
  <si>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</si>
  <si>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</si>
  <si>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</si>
  <si>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</si>
  <si>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</si>
  <si>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</si>
  <si>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</si>
  <si>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</si>
  <si>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</si>
  <si>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</si>
  <si>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</si>
  <si>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</si>
  <si>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</si>
  <si>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</si>
  <si>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</si>
  <si>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</si>
  <si>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</si>
  <si>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</si>
  <si>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</si>
  <si>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</si>
  <si>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</si>
  <si>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</si>
  <si>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</si>
  <si>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</si>
  <si>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</si>
  <si>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</si>
  <si>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</si>
  <si>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</si>
  <si>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</si>
  <si>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</si>
  <si>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</si>
  <si>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</si>
  <si>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</si>
  <si>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</si>
  <si>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</si>
  <si>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</si>
  <si>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</si>
  <si>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</si>
  <si>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</si>
  <si>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</si>
  <si>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</si>
  <si>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</si>
  <si>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</si>
  <si>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</si>
  <si>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</si>
  <si>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</si>
  <si>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</si>
  <si>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</si>
  <si>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</si>
  <si>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</si>
  <si>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</si>
  <si>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</si>
  <si>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</si>
  <si>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</si>
  <si>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</si>
  <si>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</si>
  <si>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</si>
  <si>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</si>
  <si>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</si>
  <si>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</si>
  <si>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</si>
  <si>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</si>
  <si>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</si>
  <si>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</si>
  <si>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</si>
  <si>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</si>
  <si>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</si>
  <si>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</si>
  <si>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</si>
  <si>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</si>
  <si>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</si>
  <si>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</si>
  <si>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</si>
  <si>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</si>
  <si>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</si>
  <si>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</si>
  <si>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</si>
  <si>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</si>
  <si>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</si>
  <si>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</si>
  <si>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</si>
  <si>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</si>
  <si>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</si>
  <si>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</si>
  <si>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</si>
  <si>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</si>
  <si>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</si>
  <si>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</si>
  <si>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</si>
  <si>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</si>
  <si>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</si>
  <si>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</si>
  <si>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</si>
  <si>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</si>
  <si>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</si>
  <si>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</si>
  <si>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</si>
  <si>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</si>
  <si>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</si>
  <si>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</si>
  <si>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</si>
  <si>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</si>
  <si>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</si>
  <si>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</si>
  <si>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</si>
  <si>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</si>
  <si>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</si>
  <si>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</si>
  <si>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</si>
  <si>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</si>
  <si>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</si>
  <si>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</si>
  <si>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</si>
  <si>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</si>
  <si>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</si>
  <si>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</si>
  <si>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</si>
  <si>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</si>
  <si>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</si>
  <si>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</si>
  <si>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</si>
  <si>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</si>
  <si>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</si>
  <si>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</si>
  <si>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</si>
  <si>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</si>
  <si>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</si>
  <si>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</si>
  <si>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</si>
  <si>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</si>
  <si>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</si>
  <si>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</si>
  <si>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</si>
  <si>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</si>
  <si>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</si>
  <si>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</si>
  <si>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</si>
  <si>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</si>
  <si>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</si>
  <si>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</si>
  <si>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</si>
  <si>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</si>
  <si>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</si>
  <si>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</si>
  <si>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</si>
  <si>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</si>
  <si>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</si>
  <si>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</si>
  <si>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</si>
  <si>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</si>
  <si>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</si>
  <si>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</si>
  <si>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</si>
  <si>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</si>
  <si>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</si>
  <si>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</si>
  <si>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</si>
  <si>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</si>
  <si>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</si>
  <si>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</si>
  <si>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</si>
  <si>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</si>
  <si>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</si>
  <si>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</si>
  <si>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</si>
  <si>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</si>
  <si>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</si>
  <si>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</si>
  <si>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</si>
  <si>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</si>
  <si>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</si>
  <si>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</si>
  <si>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</si>
  <si>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</si>
  <si>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</si>
  <si>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</si>
  <si>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</si>
  <si>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</si>
  <si>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</si>
  <si>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</si>
  <si>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</si>
  <si>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</si>
  <si>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</si>
  <si>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</si>
  <si>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</si>
  <si>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</si>
  <si>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</si>
  <si>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</si>
  <si>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</si>
  <si>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</si>
  <si>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</si>
  <si>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</si>
  <si>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</si>
  <si>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</si>
  <si>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</si>
  <si>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</si>
  <si>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</si>
  <si>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</si>
  <si>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</si>
  <si>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</si>
  <si>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</si>
  <si>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</si>
  <si>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</si>
  <si>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</si>
  <si>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</si>
  <si>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</si>
  <si>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</si>
  <si>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</si>
  <si>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</si>
  <si>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</si>
  <si>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</si>
  <si>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</si>
  <si>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</si>
  <si>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</si>
  <si>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</si>
  <si>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</si>
  <si>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</si>
  <si>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</si>
  <si>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</si>
  <si>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</si>
  <si>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</si>
  <si>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</si>
  <si>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</si>
  <si>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</si>
  <si>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</si>
  <si>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</si>
  <si>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</si>
  <si>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</si>
  <si>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</si>
  <si>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</si>
  <si>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</si>
  <si>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</si>
  <si>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</si>
  <si>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</si>
  <si>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</si>
  <si>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</si>
  <si>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</si>
  <si>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</si>
  <si>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</si>
  <si>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</si>
  <si>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</si>
  <si>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</si>
  <si>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</si>
  <si>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</si>
  <si>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</si>
  <si>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</si>
  <si>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</si>
  <si>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</si>
  <si>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</si>
  <si>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</si>
  <si>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</si>
  <si>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</si>
  <si>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</si>
  <si>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</si>
  <si>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</si>
  <si>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</si>
  <si>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</si>
  <si>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</si>
  <si>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</si>
  <si>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</si>
  <si>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</si>
  <si>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</si>
  <si>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</si>
  <si>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</si>
  <si>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</si>
  <si>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</si>
  <si>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</si>
  <si>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</si>
  <si>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</si>
  <si>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</si>
  <si>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</si>
  <si>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</si>
  <si>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</si>
  <si>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</si>
  <si>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</si>
  <si>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</si>
  <si>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</si>
  <si>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</si>
  <si>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</si>
  <si>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</si>
  <si>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</si>
  <si>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</si>
  <si>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</si>
  <si>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</si>
  <si>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</si>
  <si>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</si>
  <si>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</si>
  <si>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</si>
  <si>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</si>
  <si>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</si>
  <si>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</si>
  <si>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</si>
  <si>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</si>
  <si>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</si>
  <si>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</si>
  <si>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</si>
  <si>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</si>
  <si>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</si>
  <si>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</si>
  <si>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</si>
  <si>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</si>
  <si>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</si>
  <si>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</si>
  <si>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</si>
  <si>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</si>
  <si>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</si>
  <si>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</si>
  <si>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</si>
  <si>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</si>
  <si>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</si>
  <si>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</si>
  <si>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</si>
  <si>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</si>
  <si>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</si>
  <si>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</si>
  <si>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</si>
  <si>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</si>
  <si>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</si>
  <si>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</si>
  <si>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</si>
  <si>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</si>
  <si>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</si>
  <si>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</si>
  <si>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</si>
  <si>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</si>
  <si>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</si>
  <si>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</si>
  <si>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</si>
  <si>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</si>
  <si>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</si>
  <si>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</si>
  <si>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</si>
  <si>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</si>
  <si>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</si>
  <si>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</si>
  <si>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</si>
  <si>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</si>
  <si>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</si>
  <si>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</si>
  <si>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</si>
  <si>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</si>
  <si>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</si>
  <si>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</si>
  <si>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</si>
  <si>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</si>
  <si>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</si>
  <si>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</si>
  <si>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</si>
  <si>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</si>
  <si>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</si>
  <si>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</si>
  <si>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</si>
  <si>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</si>
  <si>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</si>
  <si>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</si>
  <si>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</si>
  <si>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</si>
  <si>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</si>
  <si>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</si>
  <si>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</si>
  <si>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</si>
  <si>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</si>
  <si>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</si>
  <si>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</si>
  <si>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</si>
  <si>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</si>
  <si>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</si>
  <si>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</si>
  <si>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</si>
  <si>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</si>
  <si>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</si>
  <si>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</si>
  <si>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</si>
  <si>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</si>
  <si>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</si>
  <si>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</si>
  <si>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</si>
  <si>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</si>
  <si>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</si>
  <si>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</si>
  <si>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</si>
  <si>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</si>
  <si>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</si>
  <si>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</si>
  <si>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</si>
  <si>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</si>
  <si>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</si>
  <si>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</si>
  <si>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</si>
  <si>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</si>
  <si>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</si>
  <si>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</si>
  <si>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</si>
  <si>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</si>
  <si>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</si>
  <si>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</si>
  <si>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</si>
  <si>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</si>
  <si>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</si>
  <si>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</si>
  <si>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</si>
  <si>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</si>
  <si>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</si>
  <si>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</si>
  <si>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</si>
  <si>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</si>
  <si>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</si>
  <si>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</si>
  <si>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</si>
  <si>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</si>
  <si>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</si>
  <si>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</si>
  <si>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</si>
  <si>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</si>
  <si>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</si>
  <si>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</si>
  <si>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</si>
  <si>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</si>
  <si>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</si>
  <si>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</si>
  <si>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</si>
  <si>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</si>
  <si>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</si>
  <si>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</si>
  <si>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</si>
  <si>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</si>
  <si>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</si>
  <si>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</si>
  <si>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</si>
  <si>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</si>
  <si>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</si>
  <si>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</si>
  <si>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</si>
  <si>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</si>
  <si>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</si>
  <si>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</si>
  <si>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</si>
  <si>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</si>
  <si>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</si>
  <si>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</si>
  <si>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</si>
  <si>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</si>
  <si>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</si>
  <si>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</si>
  <si>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</si>
  <si>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</si>
  <si>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</si>
  <si>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</si>
  <si>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</si>
  <si>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</si>
  <si>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</si>
  <si>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</si>
  <si>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</si>
  <si>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</si>
  <si>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</si>
  <si>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</si>
  <si>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</si>
  <si>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</si>
  <si>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</si>
  <si>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</si>
  <si>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</si>
  <si>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</si>
  <si>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</si>
  <si>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</si>
  <si>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</si>
  <si>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</si>
  <si>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</si>
  <si>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</si>
  <si>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</si>
  <si>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</si>
  <si>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</si>
  <si>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</si>
  <si>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</si>
  <si>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</si>
  <si>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</si>
  <si>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</si>
  <si>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</si>
  <si>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</si>
  <si>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</si>
  <si>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</si>
  <si>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</si>
  <si>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</si>
  <si>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</si>
  <si>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</si>
  <si>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</si>
  <si>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</si>
  <si>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</si>
  <si>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</si>
  <si>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</si>
  <si>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</si>
  <si>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</si>
  <si>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</si>
  <si>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</si>
  <si>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</si>
  <si>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</si>
  <si>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</si>
  <si>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</si>
  <si>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</si>
  <si>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</si>
  <si>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</si>
  <si>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</si>
  <si>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</si>
  <si>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</si>
  <si>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</si>
  <si>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</si>
  <si>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</si>
  <si>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</si>
  <si>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</si>
  <si>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</si>
  <si>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</si>
  <si>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</si>
  <si>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</si>
  <si>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</si>
  <si>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</si>
  <si>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</si>
  <si>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</si>
  <si>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</si>
  <si>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</si>
  <si>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</si>
  <si>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</si>
  <si>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</si>
  <si>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</si>
  <si>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</si>
  <si>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</si>
  <si>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</si>
  <si>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</si>
  <si>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</si>
  <si>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</si>
  <si>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</si>
  <si>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</si>
  <si>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</si>
  <si>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</si>
  <si>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</si>
  <si>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</si>
  <si>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</si>
  <si>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</si>
  <si>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</si>
  <si>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</si>
  <si>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</si>
  <si>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</si>
  <si>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</si>
  <si>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</si>
  <si>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</si>
  <si>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</si>
  <si>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</si>
  <si>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</si>
  <si>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</si>
  <si>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</si>
  <si>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</si>
  <si>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</si>
  <si>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</si>
  <si>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</si>
  <si>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</si>
  <si>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</si>
  <si>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</si>
  <si>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</si>
  <si>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</si>
  <si>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</si>
  <si>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</si>
  <si>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</si>
  <si>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</si>
  <si>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</si>
  <si>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</si>
  <si>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</si>
  <si>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</si>
  <si>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</si>
  <si>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</si>
  <si>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</si>
  <si>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</si>
  <si>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</si>
  <si>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</si>
  <si>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</si>
  <si>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</si>
  <si>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</si>
  <si>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</si>
  <si>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</si>
  <si>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</si>
  <si>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</si>
  <si>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</si>
  <si>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</si>
  <si>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</si>
  <si>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</si>
  <si>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</si>
  <si>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</si>
  <si>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</si>
  <si>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</si>
  <si>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</si>
  <si>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</si>
  <si>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</si>
  <si>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</si>
  <si>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</si>
  <si>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</si>
  <si>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</si>
  <si>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</si>
  <si>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</si>
  <si>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</si>
  <si>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</si>
  <si>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</si>
  <si>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</si>
  <si>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</si>
  <si>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</si>
  <si>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</si>
  <si>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</si>
  <si>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</si>
  <si>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</si>
  <si>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</si>
  <si>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</si>
  <si>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</si>
  <si>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</si>
  <si>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</si>
  <si>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</si>
  <si>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</si>
  <si>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</si>
  <si>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</si>
  <si>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</si>
  <si>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</si>
  <si>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</si>
  <si>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</si>
  <si>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</si>
  <si>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</si>
  <si>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</si>
  <si>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</si>
  <si>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</si>
  <si>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</si>
  <si>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</si>
  <si>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</si>
  <si>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</si>
  <si>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</si>
  <si>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</si>
  <si>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</si>
  <si>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</si>
  <si>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</si>
  <si>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</si>
  <si>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</si>
  <si>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</si>
  <si>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</si>
  <si>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</si>
  <si>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</si>
  <si>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</si>
  <si>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</si>
  <si>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</si>
  <si>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</si>
  <si>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</si>
  <si>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</si>
  <si>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</si>
  <si>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</si>
  <si>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</si>
  <si>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</si>
  <si>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</si>
  <si>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</si>
  <si>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</si>
  <si>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</si>
  <si>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</si>
  <si>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</si>
  <si>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</si>
  <si>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</si>
  <si>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</si>
  <si>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</si>
  <si>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</si>
  <si>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</si>
  <si>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</si>
  <si>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</si>
  <si>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</si>
  <si>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</si>
  <si>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</si>
  <si>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</si>
  <si>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</si>
  <si>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</si>
  <si>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</si>
  <si>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</si>
  <si>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</si>
  <si>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</si>
  <si>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</si>
  <si>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</si>
  <si>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</si>
  <si>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</si>
  <si>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</si>
  <si>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</si>
  <si>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</si>
  <si>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</si>
  <si>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</si>
  <si>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</si>
  <si>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</si>
  <si>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</si>
  <si>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</si>
  <si>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</si>
  <si>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</si>
  <si>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</si>
  <si>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</si>
  <si>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</si>
  <si>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</si>
  <si>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</si>
  <si>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</si>
  <si>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</si>
  <si>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</si>
  <si>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</si>
  <si>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</si>
  <si>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</si>
  <si>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</si>
  <si>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</si>
  <si>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</si>
  <si>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</si>
  <si>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</si>
  <si>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</si>
  <si>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</si>
  <si>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</si>
  <si>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</si>
  <si>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</si>
  <si>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</si>
  <si>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</si>
  <si>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</si>
  <si>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</si>
  <si>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</si>
  <si>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</si>
  <si>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</si>
  <si>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</si>
  <si>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</si>
  <si>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</si>
  <si>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</si>
  <si>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</si>
  <si>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</si>
  <si>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</si>
  <si>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</si>
  <si>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</si>
  <si>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</si>
  <si>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</si>
  <si>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</si>
  <si>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</si>
  <si>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</si>
  <si>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</si>
  <si>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</si>
  <si>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</si>
  <si>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</si>
  <si>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</si>
  <si>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</si>
  <si>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</si>
  <si>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</si>
  <si>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</si>
  <si>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</si>
  <si>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</si>
  <si>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</si>
  <si>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</si>
  <si>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</si>
  <si>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</si>
  <si>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</si>
  <si>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</si>
  <si>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</si>
  <si>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</si>
  <si>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</si>
  <si>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</si>
  <si>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</si>
  <si>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</si>
  <si>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</si>
  <si>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</si>
  <si>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</si>
  <si>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</si>
  <si>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</si>
  <si>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</si>
  <si>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</si>
  <si>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</si>
  <si>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</si>
  <si>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</si>
  <si>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</si>
  <si>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</si>
  <si>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</si>
  <si>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</si>
  <si>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</si>
  <si>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</si>
  <si>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</si>
  <si>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</si>
  <si>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</si>
  <si>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</si>
  <si>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</si>
  <si>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</si>
  <si>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</si>
  <si>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</si>
  <si>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</si>
  <si>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</si>
  <si>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</si>
  <si>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</si>
  <si>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</si>
  <si>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</si>
  <si>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</si>
  <si>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</si>
  <si>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</si>
  <si>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</si>
  <si>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</si>
  <si>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</si>
  <si>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</si>
  <si>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</si>
  <si>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</si>
  <si>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</si>
  <si>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</si>
  <si>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</si>
  <si>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</si>
  <si>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</si>
  <si>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</si>
  <si>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</si>
  <si>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</si>
  <si>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</si>
  <si>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</si>
  <si>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</si>
  <si>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</si>
  <si>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</si>
  <si>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</si>
  <si>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</si>
  <si>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</si>
  <si>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</si>
  <si>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</si>
  <si>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</si>
  <si>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</si>
  <si>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</si>
  <si>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</si>
  <si>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</si>
  <si>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</si>
  <si>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</si>
  <si>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</si>
  <si>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</si>
  <si>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</si>
  <si>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</si>
  <si>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</si>
  <si>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</si>
  <si>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</si>
  <si>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</si>
  <si>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</si>
  <si>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</si>
  <si>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</si>
  <si>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</si>
  <si>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</si>
  <si>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</si>
  <si>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</si>
  <si>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</si>
  <si>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</si>
  <si>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</si>
  <si>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</si>
  <si>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</si>
  <si>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</si>
  <si>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</si>
  <si>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</si>
  <si>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</si>
  <si>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</si>
  <si>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</si>
  <si>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</si>
  <si>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</si>
  <si>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</si>
  <si>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</si>
  <si>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</si>
  <si>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</si>
  <si>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</si>
  <si>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</si>
  <si>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</si>
  <si>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</si>
  <si>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</si>
  <si>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</si>
  <si>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</si>
  <si>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</si>
  <si>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</si>
  <si>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</si>
  <si>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</si>
  <si>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</si>
  <si>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</si>
  <si>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</si>
  <si>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</si>
  <si>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</si>
  <si>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</si>
  <si>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</si>
  <si>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</si>
  <si>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</si>
  <si>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</si>
  <si>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</si>
  <si>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</si>
  <si>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</si>
  <si>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</si>
  <si>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</si>
  <si>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</si>
  <si>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</si>
  <si>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</si>
  <si>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</si>
  <si>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</si>
  <si>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</si>
  <si>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</si>
  <si>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</si>
  <si>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</si>
  <si>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</si>
  <si>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</si>
  <si>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</si>
  <si>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</si>
  <si>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</si>
  <si>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</si>
  <si>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</si>
  <si>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</si>
  <si>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</si>
  <si>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</si>
  <si>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</si>
  <si>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</si>
  <si>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</si>
  <si>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</si>
  <si>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</si>
  <si>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</si>
  <si>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</si>
  <si>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</si>
  <si>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</si>
  <si>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</si>
  <si>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</si>
  <si>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</si>
  <si>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</si>
  <si>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</si>
  <si>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</si>
  <si>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</si>
  <si>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</si>
  <si>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</si>
  <si>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</si>
  <si>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</si>
  <si>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</si>
  <si>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</si>
  <si>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</si>
  <si>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</si>
  <si>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</si>
  <si>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</si>
  <si>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</si>
  <si>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</si>
  <si>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</si>
  <si>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</si>
  <si>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</si>
  <si>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</si>
  <si>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</si>
  <si>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</si>
  <si>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</si>
  <si>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</si>
  <si>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</si>
  <si>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</si>
  <si>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</si>
  <si>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</si>
  <si>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</si>
  <si>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</si>
  <si>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</si>
  <si>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</si>
  <si>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</si>
  <si>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</si>
  <si>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</si>
  <si>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</si>
  <si>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</si>
  <si>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</si>
  <si>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</si>
  <si>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</si>
  <si>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</si>
  <si>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</si>
  <si>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</si>
  <si>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</si>
  <si>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</si>
  <si>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</si>
  <si>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</si>
  <si>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</si>
  <si>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</si>
  <si>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</si>
  <si>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</si>
  <si>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</si>
  <si>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</si>
  <si>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</si>
  <si>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</si>
  <si>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</si>
  <si>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</si>
  <si>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</si>
  <si>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</si>
  <si>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</si>
  <si>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</si>
  <si>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</si>
  <si>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</si>
  <si>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</si>
  <si>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</si>
  <si>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</si>
  <si>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</si>
  <si>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</si>
  <si>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</si>
  <si>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</si>
  <si>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</si>
  <si>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</si>
  <si>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</si>
  <si>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</si>
  <si>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</si>
  <si>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</si>
  <si>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</si>
  <si>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</si>
  <si>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</si>
  <si>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</si>
  <si>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</si>
  <si>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</si>
  <si>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</si>
  <si>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</si>
  <si>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</si>
  <si>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</si>
  <si>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</si>
  <si>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</si>
  <si>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</si>
  <si>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</si>
  <si>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</si>
  <si>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</si>
  <si>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</si>
  <si>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</si>
  <si>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</si>
  <si>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</si>
  <si>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</si>
  <si>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</si>
  <si>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</si>
  <si>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</si>
  <si>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</si>
  <si>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</si>
  <si>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</si>
  <si>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</si>
  <si>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</si>
  <si>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</si>
  <si>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</si>
  <si>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</si>
  <si>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</si>
  <si>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</si>
  <si>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</si>
  <si>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</si>
  <si>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</si>
  <si>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</si>
  <si>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</si>
  <si>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</si>
  <si>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</si>
  <si>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</si>
  <si>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</si>
  <si>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</si>
  <si>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</si>
  <si>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</si>
  <si>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</si>
  <si>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</si>
  <si>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</si>
  <si>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</si>
  <si>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</si>
  <si>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</si>
  <si>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</si>
  <si>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</si>
  <si>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</si>
  <si>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</si>
  <si>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</si>
  <si>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</si>
  <si>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</si>
  <si>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</si>
  <si>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</si>
  <si>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</si>
  <si>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</si>
  <si>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</si>
  <si>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</si>
  <si>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</si>
  <si>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</si>
  <si>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</si>
  <si>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</si>
  <si>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</si>
  <si>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</si>
  <si>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</si>
  <si>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</si>
  <si>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</si>
  <si>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</si>
  <si>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</si>
  <si>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</si>
  <si>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</si>
  <si>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</si>
  <si>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</si>
  <si>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</si>
  <si>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</si>
  <si>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</si>
  <si>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</si>
  <si>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</si>
  <si>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</si>
  <si>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</si>
  <si>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</si>
  <si>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</si>
  <si>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</si>
  <si>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</si>
  <si>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</si>
  <si>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</si>
  <si>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</si>
  <si>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</si>
  <si>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</si>
  <si>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</si>
  <si>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</si>
  <si>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</si>
  <si>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</si>
  <si>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</si>
  <si>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</si>
  <si>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</si>
  <si>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</si>
  <si>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</si>
  <si>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</si>
  <si>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</si>
  <si>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</si>
  <si>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</si>
  <si>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</si>
  <si>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</si>
  <si>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</si>
  <si>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</si>
  <si>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</si>
  <si>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</si>
  <si>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</si>
  <si>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</si>
  <si>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</si>
  <si>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</si>
  <si>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</si>
  <si>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</si>
  <si>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</si>
  <si>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</si>
  <si>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</si>
  <si>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</si>
  <si>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</si>
  <si>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</si>
  <si>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</si>
  <si>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</si>
  <si>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</si>
  <si>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</si>
  <si>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</si>
  <si>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</si>
  <si>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</si>
  <si>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</si>
  <si>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</si>
  <si>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</si>
  <si>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</si>
  <si>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</si>
  <si>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</si>
  <si>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</si>
  <si>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</si>
  <si>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</si>
  <si>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</si>
  <si>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</si>
  <si>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</si>
  <si>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</si>
  <si>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</si>
  <si>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</si>
  <si>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</si>
  <si>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</si>
  <si>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</si>
  <si>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</si>
  <si>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</si>
  <si>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</si>
  <si>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</si>
  <si>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</si>
  <si>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</si>
  <si>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</si>
  <si>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</si>
  <si>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</si>
  <si>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</si>
  <si>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</si>
  <si>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</si>
  <si>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</si>
  <si>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</si>
  <si>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</si>
  <si>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</si>
  <si>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</si>
  <si>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</si>
  <si>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</si>
  <si>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</si>
  <si>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</si>
  <si>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</si>
  <si>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</si>
  <si>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</si>
  <si>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</si>
  <si>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</si>
  <si>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</si>
  <si>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</si>
  <si>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</si>
  <si>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</si>
  <si>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</si>
  <si>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</si>
  <si>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</si>
  <si>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</si>
  <si>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</si>
  <si>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</si>
  <si>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</si>
  <si>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</si>
  <si>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</si>
  <si>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</si>
  <si>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</si>
  <si>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</si>
  <si>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</si>
  <si>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</si>
  <si>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</si>
  <si>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</si>
  <si>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</si>
  <si>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</si>
  <si>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</si>
  <si>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</si>
  <si>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</si>
  <si>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</si>
  <si>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</si>
  <si>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</si>
  <si>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</si>
  <si>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</si>
  <si>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</si>
  <si>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</si>
  <si>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</si>
  <si>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</si>
  <si>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</si>
  <si>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</si>
  <si>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</si>
  <si>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</si>
  <si>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</si>
  <si>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</si>
  <si>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</si>
  <si>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</si>
  <si>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</si>
  <si>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</si>
  <si>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</si>
  <si>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</si>
  <si>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</si>
  <si>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</si>
  <si>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</si>
  <si>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</si>
  <si>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</si>
  <si>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</si>
  <si>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</si>
  <si>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</si>
  <si>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</si>
  <si>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</si>
  <si>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</si>
  <si>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</si>
  <si>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</si>
  <si>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</si>
  <si>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</si>
  <si>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</si>
  <si>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</si>
  <si>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</si>
  <si>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</si>
  <si>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</si>
  <si>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</si>
  <si>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</si>
  <si>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</si>
  <si>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</si>
  <si>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</si>
  <si>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</si>
  <si>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</si>
  <si>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</si>
  <si>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</si>
  <si>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</si>
  <si>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</si>
  <si>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</si>
  <si>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</si>
  <si>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</si>
  <si>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</si>
  <si>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</si>
  <si>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</si>
  <si>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</si>
  <si>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</si>
  <si>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</si>
  <si>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</si>
  <si>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</si>
  <si>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</si>
  <si>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</si>
  <si>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</si>
  <si>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</si>
  <si>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</si>
  <si>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</si>
  <si>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</si>
  <si>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</si>
  <si>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</si>
  <si>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</si>
  <si>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</si>
  <si>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</si>
  <si>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</si>
  <si>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</si>
  <si>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</si>
  <si>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</si>
  <si>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</si>
  <si>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</si>
  <si>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</si>
  <si>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</si>
  <si>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</si>
  <si>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</si>
  <si>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</si>
  <si>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</si>
  <si>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</si>
  <si>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</si>
  <si>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</si>
  <si>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</si>
  <si>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</si>
  <si>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</si>
  <si>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</si>
  <si>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</si>
  <si>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</si>
  <si>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</si>
  <si>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</si>
  <si>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</si>
  <si>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</si>
  <si>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</si>
  <si>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</si>
  <si>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</si>
  <si>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</si>
  <si>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</si>
  <si>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</si>
  <si>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</si>
  <si>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</si>
  <si>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</si>
  <si>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</si>
  <si>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</si>
  <si>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</si>
  <si>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</si>
  <si>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</si>
  <si>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</si>
  <si>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</si>
  <si>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</si>
  <si>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</si>
  <si>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</si>
  <si>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</si>
  <si>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</si>
  <si>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</si>
  <si>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</si>
  <si>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</si>
  <si>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</si>
  <si>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</si>
  <si>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</si>
  <si>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</si>
  <si>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</si>
  <si>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</si>
  <si>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</si>
  <si>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</si>
  <si>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</si>
  <si>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</si>
  <si>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</si>
  <si>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</si>
  <si>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</si>
  <si>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</si>
  <si>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</si>
  <si>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</si>
  <si>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</si>
  <si>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</si>
  <si>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</si>
  <si>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</si>
  <si>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</si>
  <si>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</si>
  <si>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</si>
  <si>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</si>
  <si>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</si>
  <si>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</si>
  <si>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</si>
  <si>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</si>
  <si>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</si>
  <si>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</si>
  <si>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</si>
  <si>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</si>
  <si>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</si>
  <si>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</si>
  <si>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</si>
  <si>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</si>
  <si>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</si>
  <si>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</si>
  <si>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</si>
  <si>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</si>
  <si>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</si>
  <si>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</si>
  <si>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</si>
  <si>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</si>
  <si>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</si>
  <si>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</si>
  <si>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</si>
  <si>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</si>
  <si>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</si>
  <si>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</si>
  <si>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</si>
  <si>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</si>
  <si>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</si>
  <si>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</si>
  <si>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</si>
  <si>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</si>
  <si>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</si>
  <si>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</si>
  <si>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</si>
  <si>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</si>
  <si>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</si>
  <si>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</si>
  <si>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</si>
  <si>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</si>
  <si>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</si>
  <si>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</si>
  <si>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</si>
  <si>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</si>
  <si>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</si>
  <si>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</si>
  <si>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</si>
  <si>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</si>
  <si>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</si>
  <si>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</si>
  <si>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</si>
  <si>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</si>
  <si>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</si>
  <si>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</si>
  <si>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</si>
  <si>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</si>
  <si>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</si>
  <si>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</si>
  <si>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</si>
  <si>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</si>
  <si>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</si>
  <si>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</si>
  <si>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</si>
  <si>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</si>
  <si>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</si>
  <si>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</si>
  <si>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</si>
  <si>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</si>
  <si>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</si>
  <si>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</si>
  <si>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</si>
  <si>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</si>
  <si>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</si>
  <si>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</si>
  <si>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</si>
  <si>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</si>
  <si>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</si>
  <si>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</si>
  <si>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</si>
  <si>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</si>
  <si>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</si>
  <si>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</si>
  <si>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</si>
  <si>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</si>
  <si>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</si>
  <si>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</si>
  <si>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</si>
  <si>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</si>
  <si>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</si>
  <si>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</si>
  <si>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</si>
  <si>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</si>
  <si>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</si>
  <si>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</si>
  <si>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</si>
  <si>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</si>
  <si>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</si>
  <si>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</si>
  <si>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</si>
  <si>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</si>
  <si>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</si>
  <si>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</si>
  <si>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</si>
  <si>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</si>
  <si>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</si>
  <si>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</si>
  <si>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</si>
  <si>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</si>
  <si>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</si>
  <si>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</si>
  <si>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</si>
  <si>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</si>
  <si>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</si>
  <si>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</si>
  <si>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</si>
  <si>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</si>
  <si>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</si>
  <si>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</si>
  <si>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</si>
  <si>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</si>
  <si>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</si>
  <si>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</si>
  <si>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</si>
  <si>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</si>
  <si>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</si>
  <si>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</si>
  <si>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</si>
  <si>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</si>
  <si>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</si>
  <si>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</si>
  <si>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</si>
  <si>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</si>
  <si>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</si>
  <si>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</si>
  <si>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</si>
  <si>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</si>
  <si>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</si>
  <si>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</si>
  <si>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</si>
  <si>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</si>
  <si>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</si>
  <si>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</si>
  <si>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</si>
  <si>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</si>
  <si>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</si>
  <si>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</si>
  <si>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</si>
  <si>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</si>
  <si>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</si>
  <si>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</si>
  <si>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</si>
  <si>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</si>
  <si>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</si>
  <si>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</si>
  <si>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</si>
  <si>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</si>
  <si>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</si>
  <si>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</si>
  <si>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</si>
  <si>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</si>
  <si>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</si>
  <si>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</si>
  <si>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</si>
  <si>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</si>
  <si>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</si>
  <si>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</si>
  <si>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</si>
  <si>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</si>
  <si>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</si>
  <si>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</si>
  <si>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</si>
  <si>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</si>
  <si>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</si>
  <si>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</si>
  <si>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</si>
  <si>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</si>
  <si>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</si>
  <si>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</si>
  <si>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</si>
  <si>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</si>
  <si>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</si>
  <si>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</si>
  <si>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</si>
  <si>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</si>
  <si>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</si>
  <si>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</si>
  <si>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</si>
  <si>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</si>
  <si>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</si>
  <si>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</si>
  <si>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</si>
  <si>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</si>
  <si>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</si>
  <si>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</si>
  <si>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</si>
  <si>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</si>
  <si>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</si>
  <si>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</si>
  <si>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</si>
  <si>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</si>
  <si>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</si>
  <si>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</si>
  <si>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</si>
  <si>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</si>
  <si>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</si>
  <si>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</si>
  <si>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</si>
  <si>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</si>
  <si>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</si>
  <si>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</si>
  <si>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</si>
  <si>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</si>
  <si>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</si>
  <si>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</si>
  <si>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</si>
  <si>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</si>
  <si>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</si>
  <si>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</si>
  <si>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</si>
  <si>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</si>
  <si>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</si>
  <si>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</si>
  <si>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</si>
  <si>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</si>
  <si>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</si>
  <si>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</si>
  <si>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</si>
  <si>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</si>
  <si>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</si>
  <si>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</si>
  <si>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</si>
  <si>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</si>
  <si>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</si>
  <si>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</si>
  <si>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</si>
  <si>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</si>
  <si>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</si>
  <si>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</si>
  <si>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</si>
  <si>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</si>
  <si>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</si>
  <si>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</si>
  <si>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</si>
  <si>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</si>
  <si>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</si>
  <si>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</si>
  <si>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</si>
  <si>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</si>
  <si>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</si>
  <si>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</si>
  <si>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</si>
  <si>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</si>
  <si>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</si>
  <si>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</si>
  <si>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</si>
  <si>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</si>
  <si>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</si>
  <si>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</si>
  <si>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</si>
  <si>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</si>
  <si>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</si>
  <si>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</si>
  <si>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</si>
  <si>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</si>
  <si>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</si>
  <si>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</si>
  <si>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</si>
  <si>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</si>
  <si>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</si>
  <si>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</si>
  <si>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</si>
  <si>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</si>
  <si>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</si>
  <si>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</si>
  <si>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</si>
  <si>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</si>
  <si>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</si>
  <si>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</si>
  <si>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</si>
  <si>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</si>
  <si>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</si>
  <si>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</si>
  <si>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</si>
  <si>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</si>
  <si>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</si>
  <si>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</si>
  <si>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</si>
  <si>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</si>
  <si>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</si>
  <si>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</si>
  <si>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</si>
  <si>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</si>
  <si>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</si>
  <si>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</si>
  <si>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</si>
  <si>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</si>
  <si>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</si>
  <si>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</si>
  <si>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</si>
  <si>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</si>
  <si>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</si>
  <si>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</si>
  <si>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</si>
  <si>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</si>
  <si>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</si>
  <si>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</si>
  <si>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</si>
  <si>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</si>
  <si>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</si>
  <si>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</si>
  <si>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</si>
  <si>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</si>
  <si>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</si>
  <si>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</si>
  <si>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</si>
  <si>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</si>
  <si>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</si>
  <si>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</si>
  <si>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</si>
  <si>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</si>
  <si>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</si>
  <si>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</si>
  <si>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</si>
  <si>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</si>
  <si>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</si>
  <si>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</si>
  <si>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</si>
  <si>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</si>
  <si>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</si>
  <si>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</si>
  <si>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</si>
  <si>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</si>
  <si>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</si>
  <si>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</si>
  <si>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</si>
  <si>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</si>
  <si>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</si>
  <si>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</si>
  <si>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</si>
  <si>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</si>
  <si>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</si>
  <si>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</si>
  <si>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</si>
  <si>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</si>
  <si>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</si>
  <si>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</si>
  <si>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</si>
  <si>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</si>
  <si>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</si>
  <si>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</si>
  <si>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</si>
  <si>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</si>
  <si>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</si>
  <si>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</si>
  <si>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</si>
  <si>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</si>
  <si>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</si>
  <si>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</si>
  <si>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</si>
  <si>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</si>
  <si>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</si>
  <si>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</si>
  <si>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</si>
  <si>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</si>
  <si>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</si>
  <si>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</si>
  <si>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</si>
  <si>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</si>
  <si>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</si>
  <si>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</si>
  <si>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</si>
  <si>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</si>
  <si>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</si>
  <si>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</si>
  <si>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</si>
  <si>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</si>
  <si>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</si>
  <si>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</si>
  <si>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</si>
  <si>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</si>
  <si>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</si>
  <si>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</si>
  <si>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</si>
  <si>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</si>
  <si>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</si>
  <si>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</si>
  <si>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</si>
  <si>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</si>
  <si>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</si>
  <si>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</si>
  <si>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</si>
  <si>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</si>
  <si>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</si>
  <si>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</si>
  <si>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</si>
  <si>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</si>
  <si>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</si>
  <si>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</si>
  <si>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</si>
  <si>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</si>
  <si>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</si>
  <si>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</si>
  <si>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</si>
  <si>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</si>
  <si>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</si>
  <si>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</si>
  <si>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</si>
  <si>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</si>
  <si>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</si>
  <si>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</si>
  <si>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</si>
  <si>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</si>
  <si>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</si>
  <si>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</si>
  <si>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</si>
  <si>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</si>
  <si>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</si>
  <si>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</si>
  <si>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</si>
  <si>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</si>
  <si>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</si>
  <si>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</si>
  <si>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</si>
  <si>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</si>
  <si>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</si>
  <si>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</si>
  <si>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</si>
  <si>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</si>
  <si>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</si>
  <si>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</si>
  <si>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</si>
  <si>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</si>
  <si>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</si>
  <si>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</si>
  <si>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</si>
  <si>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</si>
  <si>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</si>
  <si>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</si>
  <si>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</si>
  <si>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</si>
  <si>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</si>
  <si>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</si>
  <si>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</si>
  <si>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</si>
  <si>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</si>
  <si>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</si>
  <si>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</si>
  <si>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</si>
  <si>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</si>
  <si>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</si>
  <si>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</si>
  <si>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</si>
  <si>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</si>
  <si>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</si>
  <si>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</si>
  <si>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</si>
  <si>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</si>
  <si>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</si>
  <si>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</si>
  <si>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</si>
  <si>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</si>
  <si>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</si>
  <si>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</si>
  <si>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</si>
  <si>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</si>
  <si>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</si>
  <si>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</si>
  <si>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</si>
  <si>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</si>
  <si>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</si>
  <si>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</si>
  <si>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</si>
  <si>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</si>
  <si>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</si>
  <si>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</si>
  <si>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</si>
  <si>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</si>
  <si>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</si>
  <si>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</si>
  <si>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</si>
  <si>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</si>
  <si>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</si>
  <si>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</si>
  <si>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</si>
  <si>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</si>
  <si>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</si>
  <si>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</si>
  <si>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</si>
  <si>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</si>
  <si>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</si>
  <si>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</si>
  <si>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</si>
  <si>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</si>
  <si>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</si>
  <si>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</si>
  <si>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</si>
  <si>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</si>
  <si>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</si>
  <si>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</si>
  <si>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</si>
  <si>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</si>
  <si>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</si>
  <si>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</si>
  <si>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</si>
  <si>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</si>
  <si>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</si>
  <si>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</si>
  <si>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</si>
  <si>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</si>
  <si>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</si>
  <si>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</si>
  <si>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</si>
  <si>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</si>
  <si>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</si>
  <si>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</si>
  <si>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</si>
  <si>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</si>
  <si>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</si>
  <si>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</si>
  <si>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</si>
  <si>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</si>
  <si>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</si>
  <si>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</si>
  <si>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</si>
  <si>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</si>
  <si>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</si>
  <si>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</si>
  <si>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</si>
  <si>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</si>
  <si>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</si>
  <si>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</si>
  <si>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</si>
  <si>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</si>
  <si>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</si>
  <si>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</si>
  <si>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</si>
  <si>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</si>
  <si>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</si>
  <si>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</si>
  <si>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</si>
  <si>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</si>
  <si>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</si>
  <si>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</si>
  <si>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</si>
  <si>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</si>
  <si>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</si>
  <si>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</si>
  <si>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</si>
  <si>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</si>
  <si>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</si>
  <si>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</si>
  <si>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</si>
  <si>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</si>
  <si>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</si>
  <si>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</si>
  <si>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</si>
  <si>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</si>
  <si>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</si>
  <si>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</si>
  <si>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</si>
  <si>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</si>
  <si>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</si>
  <si>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</si>
  <si>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</si>
  <si>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</si>
  <si>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</si>
  <si>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</si>
  <si>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</si>
  <si>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</si>
  <si>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</si>
  <si>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</si>
  <si>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</si>
  <si>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</si>
  <si>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</si>
  <si>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</si>
  <si>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</si>
  <si>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</si>
  <si>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</si>
  <si>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</si>
  <si>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</si>
  <si>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</si>
  <si>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</si>
  <si>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</si>
  <si>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</si>
  <si>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</si>
  <si>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</si>
  <si>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</si>
  <si>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</si>
  <si>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</si>
  <si>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</si>
  <si>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</si>
  <si>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</si>
  <si>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</si>
  <si>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</si>
  <si>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</si>
  <si>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</si>
  <si>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</si>
  <si>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</si>
  <si>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</si>
  <si>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</si>
  <si>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</si>
  <si>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</si>
  <si>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</si>
  <si>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</si>
  <si>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</si>
  <si>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</si>
  <si>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</si>
  <si>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</si>
  <si>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</si>
  <si>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</si>
  <si>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</si>
  <si>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</si>
  <si>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</si>
  <si>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</si>
  <si>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</si>
  <si>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</si>
  <si>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</si>
  <si>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</si>
  <si>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</si>
  <si>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</si>
  <si>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</si>
  <si>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</si>
  <si>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</si>
  <si>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</si>
  <si>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</si>
  <si>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</si>
  <si>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</si>
  <si>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</si>
  <si>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</si>
  <si>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</si>
  <si>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</si>
  <si>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</si>
  <si>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</si>
  <si>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</si>
  <si>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</si>
  <si>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</si>
  <si>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</si>
  <si>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</si>
  <si>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</si>
  <si>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</si>
  <si>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</si>
  <si>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</si>
  <si>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</si>
  <si>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</si>
  <si>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</si>
  <si>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</si>
  <si>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</si>
  <si>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</si>
  <si>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</si>
  <si>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</si>
  <si>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</si>
  <si>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</si>
  <si>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</si>
  <si>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</si>
  <si>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</si>
  <si>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</si>
  <si>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</si>
  <si>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</si>
  <si>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</si>
  <si>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</si>
  <si>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</si>
  <si>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</si>
  <si>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</si>
  <si>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</si>
  <si>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</si>
  <si>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</si>
  <si>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</si>
  <si>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</si>
  <si>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</si>
  <si>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</si>
  <si>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</si>
  <si>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</si>
  <si>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</si>
  <si>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</si>
  <si>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</si>
  <si>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</si>
  <si>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</si>
  <si>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</si>
  <si>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</si>
  <si>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</si>
  <si>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</si>
  <si>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</si>
  <si>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</si>
  <si>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</si>
  <si>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</si>
  <si>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</si>
  <si>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</si>
  <si>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</si>
  <si>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</si>
  <si>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</si>
  <si>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</si>
  <si>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</si>
  <si>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</si>
  <si>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</si>
  <si>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</si>
  <si>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</si>
  <si>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</si>
  <si>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</si>
  <si>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</si>
  <si>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</si>
  <si>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</si>
  <si>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</si>
  <si>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</si>
  <si>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</si>
  <si>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</si>
  <si>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</si>
  <si>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</si>
  <si>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</si>
  <si>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</si>
  <si>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</si>
  <si>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</si>
  <si>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</si>
  <si>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</si>
  <si>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</si>
  <si>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</si>
  <si>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</si>
  <si>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</si>
  <si>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</si>
  <si>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</si>
  <si>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</si>
  <si>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</si>
  <si>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</si>
  <si>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</si>
  <si>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</si>
  <si>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</si>
  <si>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</si>
  <si>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</si>
  <si>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</si>
  <si>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</si>
  <si>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</si>
  <si>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</si>
  <si>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</si>
  <si>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</si>
  <si>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</si>
  <si>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</si>
  <si>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</si>
  <si>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</si>
  <si>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</si>
  <si>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</si>
  <si>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</si>
  <si>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</si>
  <si>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</si>
  <si>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</si>
  <si>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</si>
  <si>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</si>
  <si>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</si>
  <si>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</si>
  <si>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</si>
  <si>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</si>
  <si>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</si>
  <si>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</si>
  <si>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</si>
  <si>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</si>
  <si>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</si>
  <si>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</si>
  <si>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</si>
  <si>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</si>
  <si>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</si>
  <si>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</si>
  <si>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</si>
  <si>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</si>
  <si>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</si>
  <si>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</si>
  <si>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</si>
  <si>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</si>
  <si>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</si>
  <si>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</si>
  <si>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</si>
  <si>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</si>
  <si>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</si>
  <si>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</si>
  <si>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</si>
  <si>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</si>
  <si>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</si>
  <si>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</si>
  <si>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</si>
  <si>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</si>
  <si>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</si>
  <si>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</si>
  <si>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</si>
  <si>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</si>
  <si>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</si>
  <si>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</si>
  <si>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</si>
  <si>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</si>
  <si>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</si>
  <si>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</si>
  <si>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</si>
  <si>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</si>
  <si>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</si>
  <si>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</si>
  <si>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</si>
  <si>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</si>
  <si>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</si>
  <si>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</si>
  <si>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</si>
  <si>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</si>
  <si>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</si>
  <si>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</si>
  <si>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</si>
  <si>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</si>
  <si>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</si>
  <si>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</si>
  <si>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</si>
  <si>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</si>
  <si>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</si>
  <si>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</si>
  <si>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</si>
  <si>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</si>
  <si>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</si>
  <si>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</si>
  <si>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</si>
  <si>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</si>
  <si>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</si>
  <si>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</si>
  <si>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</si>
  <si>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</si>
  <si>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</si>
  <si>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</si>
  <si>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</si>
  <si>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</si>
  <si>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</si>
  <si>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</si>
  <si>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</si>
  <si>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</si>
  <si>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</si>
  <si>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</si>
  <si>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</si>
  <si>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</si>
  <si>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</si>
  <si>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</si>
  <si>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</si>
  <si>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</si>
  <si>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</si>
  <si>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</si>
  <si>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</si>
  <si>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</si>
  <si>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</si>
  <si>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</si>
  <si>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</si>
  <si>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</si>
  <si>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</si>
  <si>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</si>
  <si>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</si>
  <si>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</si>
  <si>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</si>
  <si>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</si>
  <si>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</si>
  <si>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</si>
  <si>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</si>
  <si>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</si>
  <si>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</si>
  <si>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</si>
  <si>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</si>
  <si>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</si>
  <si>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</si>
  <si>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</si>
  <si>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</si>
  <si>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</si>
  <si>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</si>
  <si>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</si>
  <si>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</si>
  <si>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</si>
  <si>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</si>
  <si>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</si>
  <si>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</si>
  <si>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</si>
  <si>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</si>
  <si>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</si>
  <si>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</si>
  <si>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</si>
  <si>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</si>
  <si>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</si>
  <si>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</si>
  <si>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</si>
  <si>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</si>
  <si>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</si>
  <si>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</si>
  <si>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</si>
  <si>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</si>
  <si>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</si>
  <si>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</si>
  <si>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</si>
  <si>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</si>
  <si>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</si>
  <si>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</si>
  <si>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</si>
  <si>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</si>
  <si>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</si>
  <si>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</si>
  <si>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</si>
  <si>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</si>
  <si>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</si>
  <si>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</si>
  <si>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</si>
  <si>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</si>
  <si>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</si>
  <si>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</si>
  <si>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</si>
  <si>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</si>
  <si>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</si>
  <si>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</si>
  <si>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</si>
  <si>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</si>
  <si>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</si>
  <si>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</si>
  <si>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</si>
  <si>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</si>
  <si>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</si>
  <si>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</si>
  <si>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</si>
  <si>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</si>
  <si>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</si>
  <si>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</si>
  <si>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</si>
  <si>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</si>
  <si>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</si>
  <si>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</si>
  <si>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</si>
  <si>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</si>
  <si>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</si>
  <si>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</si>
  <si>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</si>
  <si>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</si>
  <si>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</si>
  <si>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</si>
  <si>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</si>
  <si>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</si>
  <si>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</si>
  <si>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</si>
  <si>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</si>
  <si>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</si>
  <si>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</si>
  <si>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</si>
  <si>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</si>
  <si>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</si>
  <si>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</si>
  <si>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</si>
  <si>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</si>
  <si>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</si>
  <si>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</si>
  <si>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</si>
  <si>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</si>
  <si>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</si>
  <si>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</si>
  <si>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</si>
  <si>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</si>
  <si>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</si>
  <si>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</si>
  <si>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</si>
  <si>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</si>
  <si>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</si>
  <si>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</si>
  <si>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</si>
  <si>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</si>
  <si>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</si>
  <si>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</si>
  <si>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</si>
  <si>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</si>
  <si>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</si>
  <si>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</si>
  <si>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</si>
  <si>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</si>
  <si>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</si>
  <si>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</si>
  <si>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</si>
  <si>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</si>
  <si>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</si>
  <si>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</si>
  <si>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</si>
  <si>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</si>
  <si>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</si>
  <si>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</si>
  <si>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</si>
  <si>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</si>
  <si>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</si>
  <si>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</si>
  <si>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</si>
  <si>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</si>
  <si>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</si>
  <si>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</si>
  <si>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</si>
  <si>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</si>
  <si>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</si>
  <si>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</si>
  <si>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</si>
  <si>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</si>
  <si>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</si>
  <si>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</si>
  <si>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</si>
  <si>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</si>
  <si>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</si>
  <si>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</si>
  <si>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</si>
  <si>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</si>
  <si>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</si>
  <si>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</si>
  <si>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</si>
  <si>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</si>
  <si>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</si>
  <si>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</si>
  <si>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</si>
  <si>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</si>
  <si>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</si>
  <si>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</si>
  <si>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</si>
  <si>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</si>
  <si>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</si>
  <si>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</si>
  <si>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</si>
  <si>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</si>
  <si>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</si>
  <si>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</si>
  <si>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</si>
  <si>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</si>
  <si>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</si>
  <si>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</si>
  <si>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</si>
  <si>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</si>
  <si>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</si>
  <si>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</si>
  <si>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</si>
  <si>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</si>
  <si>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</si>
  <si>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</si>
  <si>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</si>
  <si>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</si>
  <si>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</si>
  <si>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</si>
  <si>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</si>
  <si>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</si>
  <si>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</si>
  <si>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</si>
  <si>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</si>
  <si>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</si>
  <si>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</si>
  <si>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</si>
  <si>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</si>
  <si>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</si>
  <si>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</si>
  <si>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</si>
  <si>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</si>
  <si>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</si>
  <si>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</si>
  <si>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</si>
  <si>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</si>
  <si>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</si>
  <si>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</si>
  <si>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</si>
  <si>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</si>
  <si>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</si>
  <si>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</si>
  <si>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</si>
  <si>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</si>
  <si>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</si>
  <si>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</si>
  <si>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</si>
  <si>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</si>
  <si>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</si>
  <si>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</si>
  <si>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</si>
  <si>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</si>
  <si>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</si>
  <si>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</si>
  <si>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</si>
  <si>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</si>
  <si>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</si>
  <si>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</si>
  <si>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</si>
  <si>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</si>
  <si>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</si>
  <si>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</si>
  <si>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</si>
  <si>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</si>
  <si>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</si>
  <si>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</si>
  <si>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</si>
  <si>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</si>
  <si>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</si>
  <si>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</si>
  <si>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</si>
  <si>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</si>
  <si>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</si>
  <si>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</si>
  <si>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</si>
  <si>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</si>
  <si>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</si>
  <si>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</si>
  <si>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</si>
  <si>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</si>
  <si>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</si>
  <si>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</si>
  <si>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</si>
  <si>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</si>
  <si>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</si>
  <si>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</si>
  <si>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</si>
  <si>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</si>
  <si>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</si>
  <si>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</si>
  <si>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</si>
  <si>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</si>
  <si>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</si>
  <si>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</si>
  <si>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</si>
  <si>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</si>
  <si>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</si>
  <si>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</si>
  <si>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</si>
  <si>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</si>
  <si>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</si>
  <si>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</si>
  <si>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</si>
  <si>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</si>
  <si>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</si>
  <si>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</si>
  <si>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</si>
  <si>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</si>
  <si>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</si>
  <si>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</si>
  <si>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</si>
  <si>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</si>
  <si>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</si>
  <si>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</si>
  <si>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</si>
  <si>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</si>
  <si>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</si>
  <si>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</si>
  <si>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</si>
  <si>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</si>
  <si>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</si>
  <si>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</si>
  <si>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</si>
  <si>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</si>
  <si>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</si>
  <si>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</si>
  <si>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</si>
  <si>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</si>
  <si>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</si>
  <si>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</si>
  <si>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</si>
  <si>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</si>
  <si>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</si>
  <si>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</si>
  <si>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</si>
  <si>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</si>
  <si>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</si>
  <si>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</si>
  <si>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</si>
  <si>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</si>
  <si>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</si>
  <si>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</si>
  <si>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</si>
  <si>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</si>
  <si>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</si>
  <si>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</si>
  <si>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</si>
  <si>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</si>
  <si>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</si>
  <si>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</si>
  <si>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</si>
  <si>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</si>
  <si>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</si>
  <si>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</si>
  <si>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</si>
  <si>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</si>
  <si>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</si>
  <si>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</si>
  <si>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</si>
  <si>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</si>
  <si>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</si>
  <si>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</si>
  <si>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</si>
  <si>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</si>
  <si>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</si>
  <si>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</si>
  <si>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</si>
  <si>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</si>
  <si>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</si>
  <si>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</si>
  <si>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</si>
  <si>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</si>
  <si>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</si>
  <si>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</si>
  <si>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</si>
  <si>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</si>
  <si>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</si>
  <si>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</si>
  <si>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</si>
  <si>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</si>
  <si>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</si>
  <si>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</si>
  <si>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</si>
  <si>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</si>
  <si>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</si>
  <si>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</si>
  <si>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</si>
  <si>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</si>
  <si>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</si>
  <si>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</si>
  <si>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</si>
  <si>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</si>
  <si>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</si>
  <si>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</si>
  <si>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</si>
  <si>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</si>
  <si>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</si>
  <si>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</si>
  <si>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</si>
  <si>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</si>
  <si>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</si>
  <si>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</si>
  <si>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</si>
  <si>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</si>
  <si>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</si>
  <si>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</si>
  <si>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</si>
  <si>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</si>
  <si>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</si>
  <si>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</si>
  <si>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</si>
  <si>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</si>
  <si>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</si>
  <si>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</si>
  <si>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</si>
  <si>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</si>
  <si>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</si>
  <si>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</si>
  <si>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</si>
  <si>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</si>
  <si>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</si>
  <si>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</si>
  <si>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</si>
  <si>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</si>
  <si>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</si>
  <si>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</si>
  <si>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</si>
  <si>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</si>
  <si>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</si>
  <si>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</si>
  <si>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</si>
  <si>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</si>
  <si>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</si>
  <si>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</si>
  <si>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</si>
  <si>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</si>
  <si>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</si>
  <si>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</si>
  <si>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</si>
  <si>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</si>
  <si>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</si>
  <si>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</si>
  <si>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</si>
  <si>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</si>
  <si>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</si>
  <si>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</si>
  <si>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</si>
  <si>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</si>
  <si>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</si>
  <si>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</si>
  <si>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</si>
  <si>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</si>
  <si>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</si>
  <si>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</si>
  <si>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</si>
  <si>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</si>
  <si>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</si>
  <si>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</si>
  <si>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</si>
  <si>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</si>
  <si>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</si>
  <si>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</si>
  <si>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</si>
  <si>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</si>
  <si>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</si>
  <si>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</si>
  <si>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</si>
  <si>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</si>
  <si>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</si>
  <si>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</si>
  <si>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</si>
  <si>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</si>
  <si>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</si>
  <si>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</si>
  <si>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</si>
  <si>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</si>
  <si>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</si>
  <si>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</si>
  <si>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</si>
  <si>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</si>
  <si>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</si>
  <si>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</si>
  <si>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</si>
  <si>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</si>
  <si>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</si>
  <si>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</si>
  <si>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</si>
  <si>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</si>
  <si>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</si>
  <si>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</si>
  <si>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</si>
  <si>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</si>
  <si>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</si>
  <si>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</si>
  <si>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</si>
  <si>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</si>
  <si>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</si>
  <si>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</si>
  <si>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</si>
  <si>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</si>
  <si>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</si>
  <si>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</si>
  <si>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</si>
  <si>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</si>
  <si>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</si>
  <si>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</si>
  <si>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</si>
  <si>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</si>
  <si>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</si>
  <si>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</si>
  <si>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</si>
  <si>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</si>
  <si>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</si>
  <si>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</si>
  <si>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</si>
  <si>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</si>
  <si>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</si>
  <si>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</si>
  <si>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</si>
  <si>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</si>
  <si>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</si>
  <si>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</si>
  <si>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</si>
  <si>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</si>
  <si>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</si>
  <si>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</si>
  <si>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</si>
  <si>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</si>
  <si>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</si>
  <si>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</si>
  <si>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</si>
  <si>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</si>
  <si>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</si>
  <si>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</si>
  <si>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</si>
  <si>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</si>
  <si>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</si>
  <si>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</si>
  <si>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</si>
  <si>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</si>
  <si>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</si>
  <si>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</si>
  <si>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</si>
  <si>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</si>
  <si>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</si>
  <si>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</si>
  <si>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</si>
  <si>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</si>
  <si>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</si>
  <si>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</si>
  <si>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</si>
  <si>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</si>
  <si>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</si>
  <si>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</si>
  <si>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</si>
  <si>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</si>
  <si>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</si>
  <si>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</si>
  <si>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</si>
  <si>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</si>
  <si>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</si>
  <si>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</si>
  <si>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</si>
  <si>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</si>
  <si>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</si>
  <si>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</si>
  <si>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</si>
  <si>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</si>
  <si>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</si>
  <si>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</si>
  <si>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</si>
  <si>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</si>
  <si>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</si>
  <si>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</si>
  <si>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</si>
  <si>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</si>
  <si>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</si>
  <si>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</si>
  <si>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</si>
  <si>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</si>
  <si>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</si>
  <si>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</si>
  <si>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</si>
  <si>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</si>
  <si>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</si>
  <si>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</si>
  <si>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</si>
  <si>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</si>
  <si>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</si>
  <si>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</si>
  <si>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</si>
  <si>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</si>
  <si>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</si>
  <si>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</si>
  <si>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</si>
  <si>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</si>
  <si>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</si>
  <si>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</si>
  <si>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</si>
  <si>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</si>
  <si>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</si>
  <si>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</si>
  <si>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</si>
  <si>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</si>
  <si>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</si>
  <si>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</si>
  <si>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</si>
  <si>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</si>
  <si>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</si>
  <si>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</si>
  <si>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</si>
  <si>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</si>
  <si>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</si>
  <si>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</si>
  <si>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</si>
  <si>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</si>
  <si>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</si>
  <si>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</si>
  <si>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</si>
  <si>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</si>
  <si>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</si>
  <si>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</si>
  <si>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</si>
  <si>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</si>
  <si>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</si>
  <si>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</si>
  <si>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</si>
  <si>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</si>
  <si>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</si>
  <si>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</si>
  <si>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</si>
  <si>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</si>
  <si>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</si>
  <si>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</si>
  <si>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</si>
  <si>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</si>
  <si>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</si>
  <si>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</si>
  <si>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</si>
  <si>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</si>
  <si>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</si>
  <si>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</si>
  <si>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</si>
  <si>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</si>
  <si>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</si>
  <si>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</si>
  <si>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</si>
  <si>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</si>
  <si>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</si>
  <si>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</si>
  <si>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</si>
  <si>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</si>
  <si>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</si>
  <si>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</si>
  <si>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</si>
  <si>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</si>
  <si>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</si>
  <si>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</si>
  <si>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</si>
  <si>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</si>
  <si>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</si>
  <si>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</si>
  <si>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</si>
  <si>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</si>
  <si>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</si>
  <si>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</si>
  <si>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</si>
  <si>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</si>
  <si>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</si>
  <si>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</si>
  <si>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</si>
  <si>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</si>
  <si>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</si>
  <si>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</si>
  <si>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</si>
  <si>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</si>
  <si>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</si>
  <si>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</si>
  <si>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</si>
  <si>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</si>
  <si>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</si>
  <si>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</si>
  <si>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</si>
  <si>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</si>
  <si>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</si>
  <si>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</si>
  <si>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</si>
  <si>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</si>
  <si>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</si>
  <si>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</si>
  <si>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</si>
  <si>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</si>
  <si>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</si>
  <si>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</si>
  <si>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</si>
  <si>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</si>
  <si>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</si>
  <si>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</si>
  <si>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</si>
  <si>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</si>
  <si>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</si>
  <si>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</si>
  <si>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</si>
  <si>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</si>
  <si>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</si>
  <si>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</si>
  <si>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</si>
  <si>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</si>
  <si>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</si>
  <si>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</si>
  <si>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</si>
  <si>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</si>
  <si>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</si>
  <si>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</si>
  <si>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</si>
  <si>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</si>
  <si>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</si>
  <si>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</si>
  <si>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</si>
  <si>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</si>
  <si>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</si>
  <si>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</si>
  <si>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</si>
  <si>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</si>
  <si>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</si>
  <si>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</si>
  <si>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</si>
  <si>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</si>
  <si>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</si>
  <si>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</si>
  <si>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</si>
  <si>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</si>
  <si>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</si>
  <si>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</si>
  <si>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</si>
  <si>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</si>
  <si>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</si>
  <si>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</si>
  <si>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</si>
  <si>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</si>
  <si>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</si>
  <si>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</si>
  <si>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</si>
  <si>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</si>
  <si>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</si>
  <si>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</si>
  <si>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</si>
  <si>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</si>
  <si>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</si>
  <si>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</si>
  <si>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</si>
  <si>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</si>
  <si>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</si>
  <si>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</si>
  <si>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</si>
  <si>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</si>
  <si>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</si>
  <si>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</si>
  <si>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</si>
  <si>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</si>
  <si>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</si>
  <si>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</si>
  <si>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</si>
  <si>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</si>
  <si>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</si>
  <si>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</si>
  <si>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</si>
  <si>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</si>
  <si>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</si>
  <si>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</si>
  <si>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</si>
  <si>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</si>
  <si>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</si>
  <si>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</si>
  <si>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</si>
  <si>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</si>
  <si>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</si>
  <si>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</si>
  <si>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</si>
  <si>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</si>
  <si>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</si>
  <si>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</si>
  <si>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</si>
  <si>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</si>
  <si>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</si>
  <si>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</si>
  <si>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</si>
  <si>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</si>
  <si>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</si>
  <si>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</si>
  <si>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</si>
  <si>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</si>
  <si>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</si>
  <si>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</si>
  <si>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</si>
  <si>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</si>
  <si>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</si>
  <si>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</si>
  <si>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</si>
  <si>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</si>
  <si>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</si>
  <si>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</si>
  <si>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</si>
  <si>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</si>
  <si>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</si>
  <si>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</si>
  <si>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</si>
  <si>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</si>
  <si>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</si>
  <si>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</si>
  <si>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</si>
  <si>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</si>
  <si>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</si>
  <si>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</si>
  <si>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</si>
  <si>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</si>
  <si>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</si>
  <si>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</si>
  <si>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</si>
  <si>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</si>
  <si>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</si>
  <si>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</si>
  <si>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</si>
  <si>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</si>
  <si>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</si>
  <si>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</si>
  <si>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</si>
  <si>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</si>
  <si>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</si>
  <si>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</si>
  <si>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</si>
  <si>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</si>
  <si>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</si>
  <si>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</si>
  <si>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</si>
  <si>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</si>
  <si>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</si>
  <si>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</si>
  <si>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</si>
  <si>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</si>
  <si>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</si>
  <si>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</si>
  <si>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</si>
  <si>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</si>
  <si>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</si>
  <si>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</si>
  <si>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</si>
  <si>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</si>
  <si>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</si>
  <si>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</si>
  <si>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</si>
  <si>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</si>
  <si>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</si>
  <si>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</si>
  <si>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</si>
  <si>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</si>
  <si>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</si>
  <si>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</si>
  <si>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</si>
  <si>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</si>
  <si>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</si>
  <si>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</si>
  <si>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</si>
  <si>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</si>
  <si>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</si>
  <si>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</si>
  <si>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</si>
  <si>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</si>
  <si>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</si>
  <si>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</si>
  <si>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</si>
  <si>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</si>
  <si>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</si>
  <si>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</si>
  <si>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</si>
  <si>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</si>
  <si>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</si>
  <si>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</si>
  <si>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</si>
  <si>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</si>
  <si>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</si>
  <si>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</si>
  <si>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</si>
  <si>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</si>
  <si>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</si>
  <si>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</si>
  <si>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</si>
  <si>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</si>
  <si>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</si>
  <si>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</si>
  <si>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</si>
  <si>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</si>
  <si>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</si>
  <si>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</si>
  <si>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</si>
  <si>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</si>
  <si>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</si>
  <si>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</si>
  <si>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</si>
  <si>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</si>
  <si>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</si>
  <si>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</si>
  <si>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</si>
  <si>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</si>
  <si>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</si>
  <si>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</si>
  <si>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</si>
  <si>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</si>
  <si>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</si>
  <si>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</si>
  <si>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</si>
  <si>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</si>
  <si>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</si>
  <si>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</si>
  <si>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</si>
  <si>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</si>
  <si>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</si>
  <si>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</si>
  <si>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</si>
  <si>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</si>
  <si>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</si>
  <si>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</si>
  <si>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</si>
  <si>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</si>
  <si>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</si>
  <si>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</si>
  <si>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</si>
  <si>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</si>
  <si>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</si>
  <si>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</si>
  <si>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</si>
  <si>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</si>
  <si>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</si>
  <si>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</si>
  <si>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</si>
  <si>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</si>
  <si>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</si>
  <si>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</si>
  <si>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</si>
  <si>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</si>
  <si>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</si>
  <si>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</si>
  <si>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</si>
  <si>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</si>
  <si>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</si>
  <si>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</si>
  <si>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</si>
  <si>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</si>
  <si>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</si>
  <si>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</si>
  <si>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</si>
  <si>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</si>
  <si>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</si>
  <si>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</si>
  <si>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</si>
  <si>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</si>
  <si>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</si>
  <si>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</si>
  <si>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</si>
  <si>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</si>
  <si>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</si>
  <si>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</si>
  <si>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</si>
  <si>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</si>
  <si>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</si>
  <si>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</si>
  <si>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</si>
  <si>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</si>
  <si>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</si>
  <si>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</si>
  <si>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</si>
  <si>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</si>
  <si>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</si>
  <si>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</si>
  <si>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</si>
  <si>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</si>
  <si>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</si>
  <si>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</si>
  <si>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</si>
  <si>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</si>
  <si>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</si>
  <si>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</si>
  <si>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</si>
  <si>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</si>
  <si>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</si>
  <si>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</si>
  <si>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</si>
  <si>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</si>
  <si>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</si>
  <si>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</si>
  <si>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</si>
  <si>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</si>
  <si>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</si>
  <si>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</si>
  <si>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</si>
  <si>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</si>
  <si>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</si>
  <si>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</si>
  <si>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</si>
  <si>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</si>
  <si>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</si>
  <si>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</si>
  <si>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</si>
  <si>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</si>
  <si>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</si>
  <si>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</si>
  <si>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</si>
  <si>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</si>
  <si>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</si>
  <si>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</si>
  <si>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</si>
  <si>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</si>
  <si>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</si>
  <si>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</si>
  <si>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</si>
  <si>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</si>
  <si>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</si>
  <si>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</si>
  <si>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</si>
  <si>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</si>
  <si>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</si>
  <si>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</si>
  <si>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</si>
  <si>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</si>
  <si>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</si>
  <si>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</si>
  <si>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</si>
  <si>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</si>
  <si>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</si>
  <si>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</si>
  <si>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</si>
  <si>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</si>
  <si>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</si>
  <si>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</si>
  <si>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</si>
  <si>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</si>
  <si>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</si>
  <si>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</si>
  <si>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</si>
  <si>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</si>
  <si>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</si>
  <si>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</si>
  <si>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</si>
  <si>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</si>
  <si>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</si>
  <si>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</si>
  <si>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</si>
  <si>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</si>
  <si>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</si>
  <si>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</si>
  <si>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</si>
  <si>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</si>
  <si>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</si>
  <si>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</si>
  <si>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</si>
  <si>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</si>
  <si>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</si>
  <si>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</si>
  <si>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</si>
  <si>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</si>
  <si>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</si>
  <si>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</si>
  <si>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</si>
  <si>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</si>
  <si>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</si>
  <si>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</si>
  <si>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</si>
  <si>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</si>
  <si>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</si>
  <si>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</si>
  <si>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</si>
  <si>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</si>
  <si>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</si>
  <si>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</si>
  <si>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</si>
  <si>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</si>
  <si>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</si>
  <si>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</si>
  <si>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</si>
  <si>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</si>
  <si>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</si>
  <si>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</si>
  <si>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</si>
  <si>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</si>
  <si>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</si>
  <si>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</si>
  <si>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</si>
  <si>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</si>
  <si>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</si>
  <si>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</si>
  <si>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</si>
  <si>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</si>
  <si>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</si>
  <si>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</si>
  <si>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</si>
  <si>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</si>
  <si>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</si>
  <si>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</si>
  <si>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</si>
  <si>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</si>
  <si>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</si>
  <si>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</si>
  <si>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</si>
  <si>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</si>
  <si>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</si>
  <si>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</si>
  <si>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</si>
  <si>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</si>
  <si>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</si>
  <si>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</si>
  <si>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</si>
  <si>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</si>
  <si>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</si>
  <si>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</si>
  <si>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</si>
  <si>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</si>
  <si>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</si>
  <si>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</si>
  <si>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</si>
  <si>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</si>
  <si>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</si>
  <si>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</si>
  <si>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</si>
  <si>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</si>
  <si>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</si>
  <si>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</si>
  <si>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</si>
  <si>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</si>
  <si>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</si>
  <si>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</si>
  <si>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</si>
  <si>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</si>
  <si>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</si>
  <si>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</si>
  <si>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</si>
  <si>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</si>
  <si>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</si>
  <si>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</si>
  <si>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</si>
  <si>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</si>
  <si>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</si>
  <si>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</si>
  <si>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</si>
  <si>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</si>
  <si>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</si>
  <si>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</si>
  <si>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</si>
  <si>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</si>
  <si>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</si>
  <si>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</si>
  <si>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</si>
  <si>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</si>
  <si>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</si>
  <si>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</si>
  <si>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</si>
  <si>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</si>
  <si>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</si>
  <si>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</si>
  <si>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</si>
  <si>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</si>
  <si>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</si>
  <si>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</si>
  <si>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</si>
  <si>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</si>
  <si>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</si>
  <si>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</si>
  <si>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</si>
  <si>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</si>
  <si>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</si>
  <si>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</si>
  <si>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</si>
  <si>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</si>
  <si>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</si>
  <si>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</si>
  <si>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</si>
  <si>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</si>
  <si>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</si>
  <si>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</si>
  <si>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</si>
  <si>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</si>
  <si>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</si>
  <si>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</si>
  <si>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</si>
  <si>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</si>
  <si>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</si>
  <si>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</si>
  <si>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</si>
  <si>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</si>
  <si>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</si>
  <si>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</si>
  <si>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</si>
  <si>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</si>
  <si>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</si>
  <si>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</si>
  <si>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</si>
  <si>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</si>
  <si>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</si>
  <si>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</si>
  <si>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</si>
  <si>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</si>
  <si>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</si>
  <si>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</si>
  <si>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</si>
  <si>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</si>
  <si>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</si>
  <si>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</si>
  <si>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</si>
  <si>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</si>
  <si>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</si>
  <si>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</si>
  <si>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</si>
  <si>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</si>
  <si>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</si>
  <si>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</si>
  <si>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</si>
  <si>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</si>
  <si>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</si>
  <si>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</si>
  <si>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</si>
  <si>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</si>
  <si>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</si>
  <si>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</si>
  <si>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</si>
  <si>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</si>
  <si>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</si>
  <si>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</si>
  <si>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</si>
  <si>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</si>
  <si>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</si>
  <si>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</si>
  <si>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</si>
  <si>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</si>
  <si>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</si>
  <si>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</si>
  <si>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</si>
  <si>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</si>
  <si>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</si>
  <si>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</si>
  <si>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</si>
  <si>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</si>
  <si>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</si>
  <si>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</si>
  <si>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</si>
  <si>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</si>
  <si>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</si>
  <si>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</si>
  <si>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</si>
  <si>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</si>
  <si>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</si>
  <si>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</si>
  <si>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</si>
  <si>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</si>
  <si>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</si>
  <si>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</si>
  <si>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</si>
  <si>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</si>
  <si>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</si>
  <si>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</si>
  <si>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</si>
  <si>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</si>
  <si>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</si>
  <si>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</si>
  <si>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</si>
  <si>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</si>
  <si>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</si>
  <si>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</si>
  <si>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</si>
  <si>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</si>
  <si>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</si>
  <si>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</si>
  <si>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</si>
  <si>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</si>
  <si>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</si>
  <si>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</si>
  <si>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</si>
  <si>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</si>
  <si>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</si>
  <si>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</si>
  <si>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</si>
  <si>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</si>
  <si>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</si>
  <si>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</si>
  <si>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</si>
  <si>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</si>
  <si>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</si>
  <si>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</si>
  <si>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</si>
  <si>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</si>
  <si>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</si>
  <si>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</si>
  <si>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</si>
  <si>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</si>
  <si>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</si>
  <si>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</si>
  <si>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</si>
  <si>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</si>
  <si>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</si>
  <si>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</si>
  <si>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</si>
  <si>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</si>
  <si>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</si>
  <si>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</si>
  <si>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</si>
  <si>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</si>
  <si>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</si>
  <si>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</si>
  <si>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</si>
  <si>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</si>
  <si>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</si>
  <si>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</si>
  <si>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</si>
  <si>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</si>
  <si>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</si>
  <si>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</si>
  <si>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</si>
  <si>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</si>
  <si>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</si>
  <si>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</si>
  <si>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</si>
  <si>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</si>
  <si>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</si>
  <si>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</si>
  <si>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</si>
  <si>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</si>
  <si>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</si>
  <si>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</si>
  <si>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</si>
  <si>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</si>
  <si>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</si>
  <si>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</si>
  <si>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</si>
  <si>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</si>
  <si>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</si>
  <si>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</si>
  <si>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</si>
  <si>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</si>
  <si>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</si>
  <si>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</si>
  <si>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</si>
  <si>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</si>
  <si>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</si>
  <si>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</si>
  <si>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</si>
  <si>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</si>
  <si>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</si>
  <si>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</si>
  <si>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</si>
  <si>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</si>
  <si>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</si>
  <si>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</si>
  <si>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</si>
  <si>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</si>
  <si>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</si>
  <si>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</si>
  <si>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</si>
  <si>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</si>
  <si>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</si>
  <si>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</si>
  <si>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</si>
  <si>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</si>
  <si>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</si>
  <si>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</si>
  <si>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</si>
  <si>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</si>
  <si>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</si>
  <si>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</si>
  <si>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</si>
  <si>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</si>
  <si>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</si>
  <si>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</si>
  <si>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</si>
  <si>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</si>
  <si>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</si>
  <si>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</si>
  <si>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</si>
  <si>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</si>
  <si>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</si>
  <si>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</si>
  <si>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</si>
  <si>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</si>
  <si>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</si>
  <si>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</si>
  <si>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</si>
  <si>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</si>
  <si>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</si>
  <si>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</si>
  <si>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</si>
  <si>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</si>
  <si>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</si>
  <si>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</si>
  <si>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</si>
  <si>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</si>
  <si>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</si>
  <si>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</si>
  <si>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</si>
  <si>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</si>
  <si>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</si>
  <si>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</si>
  <si>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</si>
  <si>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</si>
  <si>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</si>
  <si>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</si>
  <si>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</si>
  <si>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</si>
  <si>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</si>
  <si>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</si>
  <si>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</si>
  <si>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</si>
  <si>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</si>
  <si>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</si>
  <si>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</si>
  <si>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</si>
  <si>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</si>
  <si>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</si>
  <si>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</si>
  <si>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</si>
  <si>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</si>
  <si>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</si>
  <si>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</si>
  <si>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</si>
  <si>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</si>
  <si>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</si>
  <si>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</si>
  <si>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</si>
  <si>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</si>
  <si>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</si>
  <si>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</si>
  <si>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</si>
  <si>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</si>
  <si>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</si>
  <si>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</si>
  <si>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</si>
  <si>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</si>
  <si>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</si>
  <si>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</si>
  <si>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</si>
  <si>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</si>
  <si>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</si>
  <si>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</si>
  <si>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</si>
  <si>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</si>
  <si>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</si>
  <si>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</si>
  <si>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</si>
  <si>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</si>
  <si>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</si>
  <si>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</si>
  <si>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</si>
  <si>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</si>
  <si>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</si>
  <si>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</si>
  <si>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</si>
  <si>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</si>
  <si>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</si>
  <si>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</si>
  <si>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</si>
  <si>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</si>
  <si>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</si>
  <si>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</si>
  <si>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</si>
  <si>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</si>
  <si>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</si>
  <si>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</si>
  <si>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</si>
  <si>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</si>
  <si>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</si>
  <si>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</si>
  <si>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</si>
  <si>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</si>
  <si>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</si>
  <si>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</si>
  <si>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</si>
  <si>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</si>
  <si>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</si>
  <si>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</si>
  <si>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</si>
  <si>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</si>
  <si>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</si>
  <si>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</si>
  <si>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</si>
  <si>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</si>
  <si>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</si>
  <si>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</si>
  <si>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</si>
  <si>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</si>
  <si>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</si>
  <si>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</si>
  <si>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</si>
  <si>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</si>
  <si>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</si>
  <si>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</si>
  <si>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</si>
  <si>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</si>
  <si>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</si>
  <si>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</si>
  <si>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</si>
  <si>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</si>
  <si>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</si>
  <si>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</si>
  <si>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</si>
  <si>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</si>
  <si>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</si>
  <si>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</si>
  <si>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</si>
  <si>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</si>
  <si>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</si>
  <si>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</si>
  <si>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</si>
  <si>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</si>
  <si>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</si>
  <si>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</si>
  <si>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</si>
  <si>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</si>
  <si>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</si>
  <si>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</si>
  <si>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</si>
  <si>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</si>
  <si>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</si>
  <si>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</si>
  <si>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</si>
  <si>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</si>
  <si>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</si>
  <si>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</si>
  <si>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</si>
  <si>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</si>
  <si>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</si>
  <si>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</si>
  <si>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</si>
  <si>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</si>
  <si>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</si>
  <si>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</si>
  <si>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</si>
  <si>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</si>
  <si>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</si>
  <si>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</si>
  <si>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</si>
  <si>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</si>
  <si>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</si>
  <si>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</si>
  <si>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</si>
  <si>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</si>
  <si>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</si>
  <si>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</si>
  <si>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</si>
  <si>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</si>
  <si>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</si>
  <si>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</si>
  <si>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</si>
  <si>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</si>
  <si>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</si>
  <si>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</si>
  <si>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</si>
  <si>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</si>
  <si>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</si>
  <si>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</si>
  <si>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</si>
  <si>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</si>
  <si>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</si>
  <si>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</si>
  <si>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</si>
  <si>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</si>
  <si>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</si>
  <si>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</si>
  <si>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</si>
  <si>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</si>
  <si>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</si>
  <si>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</si>
  <si>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</si>
  <si>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</si>
  <si>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</si>
  <si>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</si>
  <si>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</si>
  <si>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</si>
  <si>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</si>
  <si>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</si>
  <si>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</si>
  <si>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</si>
  <si>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</si>
  <si>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</si>
  <si>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</si>
  <si>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</si>
  <si>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</si>
  <si>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</si>
  <si>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</si>
  <si>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</si>
  <si>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</si>
  <si>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</si>
  <si>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</si>
  <si>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</si>
  <si>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</si>
  <si>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</si>
  <si>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</si>
  <si>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</si>
  <si>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</si>
  <si>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</si>
  <si>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</si>
  <si>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</si>
  <si>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</si>
  <si>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</si>
  <si>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</si>
  <si>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</si>
  <si>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</si>
  <si>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</si>
  <si>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</si>
  <si>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</si>
  <si>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</si>
  <si>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</si>
  <si>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</si>
  <si>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</si>
  <si>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</si>
  <si>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</si>
  <si>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</si>
  <si>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</si>
  <si>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</si>
  <si>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</si>
  <si>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</si>
  <si>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</si>
  <si>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</si>
  <si>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</si>
  <si>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</si>
  <si>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</si>
  <si>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</si>
  <si>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</si>
  <si>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</si>
  <si>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</si>
  <si>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</si>
  <si>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</si>
  <si>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</si>
  <si>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</si>
  <si>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</si>
  <si>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</si>
  <si>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</si>
  <si>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</si>
  <si>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</si>
  <si>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</si>
  <si>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</si>
  <si>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</si>
  <si>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</si>
  <si>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</si>
  <si>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</si>
  <si>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</si>
  <si>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</si>
  <si>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</si>
  <si>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</si>
  <si>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</si>
  <si>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</si>
  <si>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</si>
  <si>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</si>
  <si>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</si>
  <si>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</si>
  <si>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</si>
  <si>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</si>
  <si>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</si>
  <si>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</si>
  <si>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</si>
  <si>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</si>
  <si>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</si>
  <si>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</si>
  <si>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</si>
  <si>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</si>
  <si>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</si>
  <si>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</si>
  <si>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</si>
  <si>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</si>
  <si>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</si>
  <si>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</si>
  <si>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</si>
  <si>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</si>
  <si>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</si>
  <si>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</si>
  <si>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</si>
  <si>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</si>
  <si>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</si>
  <si>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</si>
  <si>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</si>
  <si>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</si>
  <si>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</si>
  <si>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</si>
  <si>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</si>
  <si>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</si>
  <si>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</si>
  <si>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</si>
  <si>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</si>
  <si>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</si>
  <si>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</si>
  <si>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</si>
  <si>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</si>
  <si>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</si>
  <si>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</si>
  <si>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</si>
  <si>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</si>
  <si>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</si>
  <si>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</si>
  <si>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</si>
  <si>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</si>
  <si>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</si>
  <si>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</si>
  <si>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</si>
  <si>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</si>
  <si>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</si>
  <si>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</si>
  <si>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</si>
  <si>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</si>
  <si>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</si>
  <si>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</si>
  <si>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</si>
  <si>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</si>
  <si>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</si>
  <si>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</si>
  <si>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</si>
  <si>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</si>
  <si>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</si>
  <si>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</si>
  <si>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</si>
  <si>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</si>
  <si>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</si>
  <si>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</si>
  <si>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</si>
  <si>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</si>
  <si>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</si>
  <si>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</si>
  <si>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</si>
  <si>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</si>
  <si>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</si>
  <si>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</si>
  <si>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</si>
  <si>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</si>
  <si>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</si>
  <si>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</si>
  <si>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</si>
  <si>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</si>
  <si>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</si>
  <si>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</si>
  <si>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</si>
  <si>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</si>
  <si>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</si>
  <si>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</si>
  <si>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</si>
  <si>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</si>
  <si>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</si>
  <si>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</si>
  <si>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</si>
  <si>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</si>
  <si>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</si>
  <si>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</si>
  <si>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</si>
  <si>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</si>
  <si>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</si>
  <si>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</si>
  <si>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</si>
  <si>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</si>
  <si>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</si>
  <si>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</si>
  <si>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</si>
  <si>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</si>
  <si>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</si>
  <si>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</si>
  <si>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</si>
  <si>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</si>
  <si>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</si>
  <si>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</si>
  <si>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</si>
  <si>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</si>
  <si>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</si>
  <si>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</si>
  <si>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</si>
  <si>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</si>
  <si>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</si>
  <si>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</si>
  <si>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</si>
  <si>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</si>
  <si>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</si>
  <si>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</si>
  <si>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</si>
  <si>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</si>
  <si>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</si>
  <si>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</si>
  <si>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</si>
  <si>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</si>
  <si>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</si>
  <si>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</si>
  <si>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</si>
  <si>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</si>
  <si>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</si>
  <si>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</si>
  <si>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</si>
  <si>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</si>
  <si>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</si>
  <si>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</si>
  <si>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</si>
  <si>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</si>
  <si>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</si>
  <si>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</si>
  <si>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</si>
  <si>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</si>
  <si>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</si>
  <si>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</si>
  <si>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</si>
  <si>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</si>
  <si>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</si>
  <si>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</si>
  <si>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</si>
  <si>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</si>
  <si>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</si>
  <si>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</si>
  <si>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</si>
  <si>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</si>
  <si>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</si>
  <si>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</si>
  <si>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</si>
  <si>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</si>
  <si>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</si>
  <si>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</si>
  <si>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</si>
  <si>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</si>
  <si>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</si>
  <si>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</si>
  <si>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</si>
  <si>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</si>
  <si>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</si>
  <si>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</si>
  <si>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</si>
  <si>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</si>
  <si>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</si>
  <si>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</si>
  <si>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</si>
  <si>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</si>
  <si>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</si>
  <si>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</si>
  <si>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</si>
  <si>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</si>
  <si>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</si>
  <si>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</si>
  <si>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</si>
  <si>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</si>
  <si>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</si>
  <si>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</si>
  <si>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</si>
  <si>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</si>
  <si>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</si>
  <si>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</si>
  <si>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</si>
  <si>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</si>
  <si>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</si>
  <si>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</si>
  <si>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</si>
  <si>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</si>
  <si>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</si>
  <si>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</si>
  <si>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</si>
  <si>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</si>
  <si>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</si>
  <si>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</si>
  <si>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</si>
  <si>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</si>
  <si>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</si>
  <si>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</si>
  <si>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</si>
  <si>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</si>
  <si>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</si>
  <si>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</si>
  <si>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</si>
  <si>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</si>
  <si>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</si>
  <si>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</si>
  <si>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</si>
  <si>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</si>
  <si>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</si>
  <si>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</si>
  <si>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</si>
  <si>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</si>
  <si>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</si>
  <si>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</si>
  <si>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</si>
  <si>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</si>
  <si>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</si>
  <si>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</si>
  <si>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</si>
  <si>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</si>
  <si>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</si>
  <si>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</si>
  <si>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</si>
  <si>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</si>
  <si>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</si>
  <si>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</si>
  <si>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</si>
  <si>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</si>
  <si>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</si>
  <si>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</si>
  <si>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</si>
  <si>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</si>
  <si>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</si>
  <si>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</si>
  <si>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</si>
  <si>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</si>
  <si>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</si>
  <si>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</si>
  <si>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</si>
  <si>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</si>
  <si>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</si>
  <si>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</si>
  <si>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</si>
  <si>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</si>
  <si>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</si>
  <si>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</si>
  <si>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</si>
  <si>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</si>
  <si>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</si>
  <si>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</si>
  <si>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</si>
  <si>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</si>
  <si>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</si>
  <si>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</si>
  <si>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</si>
  <si>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</si>
  <si>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</si>
  <si>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</si>
  <si>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</si>
  <si>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</si>
  <si>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</si>
  <si>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</si>
  <si>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</si>
  <si>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</si>
  <si>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</si>
  <si>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</si>
  <si>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</si>
  <si>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</si>
  <si>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</si>
  <si>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</si>
  <si>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</si>
  <si>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</si>
  <si>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</si>
  <si>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</si>
  <si>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</si>
  <si>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</si>
  <si>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</si>
  <si>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</si>
  <si>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</si>
  <si>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</si>
  <si>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</si>
  <si>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</si>
  <si>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</si>
  <si>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</si>
  <si>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</si>
  <si>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</si>
  <si>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</si>
  <si>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</si>
  <si>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</si>
  <si>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</si>
  <si>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</si>
  <si>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</si>
  <si>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</si>
  <si>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</si>
  <si>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</si>
  <si>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</si>
  <si>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</si>
  <si>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</si>
  <si>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</si>
  <si>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</si>
  <si>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</si>
  <si>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</si>
  <si>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</si>
  <si>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</si>
  <si>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</si>
  <si>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</si>
  <si>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</si>
  <si>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</si>
  <si>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</si>
  <si>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</si>
  <si>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</si>
  <si>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</si>
  <si>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</si>
  <si>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</si>
  <si>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</si>
  <si>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</si>
  <si>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</si>
  <si>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</si>
  <si>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</si>
  <si>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</si>
  <si>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</si>
  <si>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</si>
  <si>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</si>
  <si>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</si>
  <si>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</si>
  <si>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</si>
  <si>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</si>
  <si>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</si>
  <si>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</si>
  <si>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</si>
  <si>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</si>
  <si>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</si>
  <si>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</si>
  <si>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</si>
  <si>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</si>
  <si>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</si>
  <si>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</si>
  <si>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</si>
  <si>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</si>
  <si>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</si>
  <si>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</si>
  <si>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</si>
  <si>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</si>
  <si>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</si>
  <si>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</si>
  <si>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</si>
  <si>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</si>
  <si>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</si>
  <si>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</si>
  <si>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</si>
  <si>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</si>
  <si>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</si>
  <si>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</si>
  <si>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</si>
  <si>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</si>
  <si>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</si>
  <si>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</si>
  <si>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</si>
  <si>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</si>
  <si>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</si>
  <si>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</si>
  <si>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</si>
  <si>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</si>
  <si>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</si>
  <si>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</si>
  <si>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</si>
  <si>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</si>
  <si>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</si>
  <si>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</si>
  <si>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</si>
  <si>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</si>
  <si>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</si>
  <si>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</si>
  <si>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</si>
  <si>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</si>
  <si>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</si>
  <si>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</si>
  <si>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</si>
  <si>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</si>
  <si>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</si>
  <si>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</si>
  <si>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</si>
  <si>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</si>
  <si>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</si>
  <si>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</si>
  <si>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</si>
  <si>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</si>
  <si>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</si>
  <si>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</si>
  <si>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</si>
  <si>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</si>
  <si>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</si>
  <si>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</si>
  <si>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</si>
  <si>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</si>
  <si>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</si>
  <si>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</si>
  <si>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</si>
  <si>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</si>
  <si>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</si>
  <si>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</si>
  <si>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</si>
  <si>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</si>
  <si>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</si>
  <si>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</si>
  <si>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</si>
  <si>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</si>
  <si>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</si>
  <si>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</si>
  <si>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</si>
  <si>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</si>
  <si>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</si>
  <si>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</si>
  <si>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</si>
  <si>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</si>
  <si>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</si>
  <si>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</si>
  <si>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</si>
  <si>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</si>
  <si>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</si>
  <si>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</si>
  <si>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</si>
  <si>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</si>
  <si>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</si>
  <si>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</si>
  <si>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</si>
  <si>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</si>
  <si>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</si>
  <si>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</si>
  <si>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</si>
  <si>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</si>
  <si>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</si>
  <si>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</si>
  <si>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</si>
  <si>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</si>
  <si>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</si>
  <si>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</si>
  <si>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</si>
  <si>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</si>
  <si>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</si>
  <si>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</si>
  <si>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</si>
  <si>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</si>
  <si>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</si>
  <si>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</si>
  <si>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</si>
  <si>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</si>
  <si>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</si>
  <si>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</si>
  <si>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</si>
  <si>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</si>
  <si>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</si>
  <si>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</si>
  <si>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</si>
  <si>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</si>
  <si>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</si>
  <si>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</si>
  <si>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</si>
  <si>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</si>
  <si>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</si>
  <si>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</si>
  <si>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</si>
  <si>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</si>
  <si>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</si>
  <si>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</si>
  <si>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</si>
  <si>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</si>
  <si>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</si>
  <si>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</si>
  <si>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</si>
  <si>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</si>
  <si>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</si>
  <si>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</si>
  <si>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</si>
  <si>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</si>
  <si>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</si>
  <si>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</si>
  <si>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</si>
  <si>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</si>
  <si>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</si>
  <si>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</si>
  <si>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</si>
  <si>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</si>
  <si>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</si>
  <si>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</si>
  <si>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</si>
  <si>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</si>
  <si>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</si>
  <si>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</si>
  <si>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</si>
  <si>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</si>
  <si>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</si>
  <si>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</si>
  <si>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</si>
  <si>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</si>
  <si>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</si>
  <si>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</si>
  <si>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</si>
  <si>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</si>
  <si>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</si>
  <si>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</si>
  <si>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</si>
  <si>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</si>
  <si>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</si>
  <si>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</si>
  <si>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</si>
  <si>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</si>
  <si>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</si>
  <si>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</si>
  <si>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</si>
  <si>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</si>
  <si>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</si>
  <si>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</si>
  <si>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</si>
  <si>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</si>
  <si>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</si>
  <si>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</si>
  <si>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</si>
  <si>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</si>
  <si>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</si>
  <si>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</si>
  <si>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</si>
  <si>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</si>
  <si>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</si>
  <si>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</si>
  <si>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</si>
  <si>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</si>
  <si>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</si>
  <si>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</si>
  <si>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</si>
  <si>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</si>
  <si>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</si>
  <si>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</si>
  <si>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</si>
  <si>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</si>
  <si>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</si>
  <si>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</si>
  <si>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</si>
  <si>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</si>
  <si>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</si>
  <si>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</si>
  <si>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</si>
  <si>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</si>
  <si>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</si>
  <si>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</si>
  <si>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</si>
  <si>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</si>
  <si>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</si>
  <si>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</si>
  <si>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</si>
  <si>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</si>
  <si>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</si>
  <si>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</si>
  <si>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</si>
  <si>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</si>
  <si>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</si>
  <si>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</si>
  <si>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</si>
  <si>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</si>
  <si>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</si>
  <si>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</si>
  <si>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</si>
  <si>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</si>
  <si>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</si>
  <si>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</si>
  <si>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</si>
  <si>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</si>
  <si>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</si>
  <si>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</si>
  <si>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</si>
  <si>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</si>
  <si>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</si>
  <si>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</si>
  <si>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</si>
  <si>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</si>
  <si>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</si>
  <si>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</si>
  <si>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</si>
  <si>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</si>
  <si>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</si>
  <si>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</si>
  <si>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</si>
  <si>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</si>
  <si>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</si>
  <si>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</si>
  <si>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</si>
  <si>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</si>
  <si>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</si>
  <si>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</si>
  <si>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</si>
  <si>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</si>
  <si>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</si>
  <si>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</si>
  <si>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</si>
  <si>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</si>
  <si>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</si>
  <si>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</si>
  <si>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</si>
  <si>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</si>
  <si>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</si>
  <si>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</si>
  <si>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</si>
  <si>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</si>
  <si>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</si>
  <si>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</si>
  <si>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</si>
  <si>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</si>
  <si>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</si>
  <si>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</si>
  <si>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</si>
  <si>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</si>
  <si>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</si>
  <si>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</si>
  <si>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</si>
  <si>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</si>
  <si>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</si>
  <si>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</si>
  <si>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</si>
  <si>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</si>
  <si>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</si>
  <si>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</si>
  <si>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</si>
  <si>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</si>
  <si>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</si>
  <si>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</si>
  <si>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</si>
  <si>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</si>
  <si>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</si>
  <si>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</si>
  <si>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</si>
  <si>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</si>
  <si>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</si>
  <si>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</si>
  <si>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</si>
  <si>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</si>
  <si>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</si>
  <si>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</si>
  <si>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</si>
  <si>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</si>
  <si>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</si>
  <si>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</si>
  <si>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</si>
  <si>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</si>
  <si>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</si>
  <si>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</si>
  <si>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</si>
  <si>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</si>
  <si>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</si>
  <si>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</si>
  <si>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</si>
  <si>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</si>
  <si>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</si>
  <si>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</si>
  <si>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</si>
  <si>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</si>
  <si>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</si>
  <si>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</si>
  <si>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</si>
  <si>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</si>
  <si>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</si>
  <si>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</si>
  <si>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</si>
  <si>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</si>
  <si>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</si>
  <si>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</si>
  <si>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</si>
  <si>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</si>
  <si>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</si>
  <si>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</si>
  <si>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</si>
  <si>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</si>
  <si>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</si>
  <si>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</si>
  <si>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</si>
  <si>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</si>
  <si>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</si>
  <si>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</si>
  <si>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</si>
  <si>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</si>
  <si>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</si>
  <si>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</si>
  <si>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</si>
  <si>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</si>
  <si>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</si>
  <si>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</si>
  <si>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</si>
  <si>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</si>
  <si>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</si>
  <si>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</si>
  <si>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</si>
  <si>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</si>
  <si>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</si>
  <si>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</si>
  <si>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</si>
  <si>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</si>
  <si>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</si>
  <si>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</si>
  <si>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</si>
  <si>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</si>
  <si>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</si>
  <si>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</si>
  <si>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</si>
  <si>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</si>
  <si>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</si>
  <si>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</si>
  <si>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</si>
  <si>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</si>
  <si>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</si>
  <si>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</si>
  <si>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</si>
  <si>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</si>
  <si>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</si>
  <si>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</si>
  <si>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</si>
  <si>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</si>
  <si>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</si>
  <si>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</si>
  <si>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</si>
  <si>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</si>
  <si>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</si>
  <si>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</si>
  <si>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</si>
  <si>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</si>
  <si>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</si>
  <si>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</si>
  <si>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</si>
  <si>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</si>
  <si>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</si>
  <si>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</si>
  <si>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</si>
  <si>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</si>
  <si>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</si>
  <si>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</si>
  <si>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</si>
  <si>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</si>
  <si>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</si>
  <si>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</si>
  <si>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</si>
  <si>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</si>
  <si>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</si>
  <si>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</si>
  <si>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</si>
  <si>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</si>
  <si>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</si>
  <si>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</si>
  <si>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</si>
  <si>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</si>
  <si>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</si>
  <si>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</si>
  <si>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</si>
  <si>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</si>
  <si>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</si>
  <si>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</si>
  <si>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</si>
  <si>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</si>
  <si>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</si>
  <si>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</si>
  <si>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</si>
  <si>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</si>
  <si>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</si>
  <si>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</si>
  <si>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</si>
  <si>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</si>
  <si>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</si>
  <si>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</si>
  <si>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</si>
  <si>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</si>
  <si>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</si>
  <si>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</si>
  <si>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</si>
  <si>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</si>
  <si>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</si>
  <si>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</si>
  <si>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</si>
  <si>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</si>
  <si>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</si>
  <si>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</si>
  <si>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</si>
  <si>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</si>
  <si>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</si>
  <si>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</si>
  <si>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</si>
  <si>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</si>
  <si>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</si>
  <si>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</si>
  <si>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</si>
  <si>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</si>
  <si>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</si>
  <si>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</si>
  <si>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</si>
  <si>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</si>
  <si>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</si>
  <si>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</si>
  <si>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</si>
  <si>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</si>
  <si>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</si>
  <si>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</si>
  <si>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</si>
  <si>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</si>
  <si>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</si>
  <si>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</si>
  <si>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</si>
  <si>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</si>
  <si>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</si>
  <si>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</si>
  <si>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</si>
  <si>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</si>
  <si>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</si>
  <si>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</si>
  <si>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</si>
  <si>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</si>
  <si>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</si>
  <si>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</si>
  <si>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</si>
  <si>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</si>
  <si>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</si>
  <si>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</si>
  <si>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</si>
  <si>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</si>
  <si>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</si>
  <si>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</si>
  <si>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</si>
  <si>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</si>
  <si>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</si>
  <si>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</si>
  <si>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</si>
  <si>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</si>
  <si>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</si>
  <si>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</si>
  <si>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</si>
  <si>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</si>
  <si>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</si>
  <si>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</si>
  <si>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</si>
  <si>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</si>
  <si>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</si>
  <si>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</si>
  <si>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</si>
  <si>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</si>
  <si>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</si>
  <si>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</si>
  <si>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</si>
  <si>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</si>
  <si>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</si>
  <si>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</si>
  <si>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</si>
  <si>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</si>
  <si>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</si>
  <si>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</si>
  <si>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</si>
  <si>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</si>
  <si>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</si>
  <si>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</si>
  <si>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</si>
  <si>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</si>
  <si>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</si>
  <si>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</si>
  <si>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</si>
  <si>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</si>
  <si>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</si>
  <si>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</si>
  <si>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</si>
  <si>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</si>
  <si>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</si>
  <si>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</si>
  <si>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</si>
  <si>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</si>
  <si>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</si>
  <si>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</si>
  <si>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</si>
  <si>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</si>
  <si>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</si>
  <si>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</si>
  <si>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</si>
  <si>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</si>
  <si>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</si>
  <si>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</si>
  <si>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</si>
  <si>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</si>
  <si>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</si>
  <si>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</si>
  <si>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</si>
  <si>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</si>
  <si>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</si>
  <si>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</si>
  <si>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</si>
  <si>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</si>
  <si>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</si>
  <si>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</si>
  <si>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</si>
  <si>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</si>
  <si>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</si>
  <si>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</si>
  <si>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</si>
  <si>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</si>
  <si>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</si>
  <si>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</si>
  <si>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</si>
  <si>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</si>
  <si>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</si>
  <si>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</si>
  <si>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</si>
  <si>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</si>
  <si>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</si>
  <si>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</si>
  <si>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</si>
  <si>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</si>
  <si>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</si>
  <si>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</si>
  <si>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</si>
  <si>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</si>
  <si>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</si>
  <si>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</si>
  <si>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</si>
  <si>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</si>
  <si>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</si>
  <si>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</si>
  <si>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</si>
  <si>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</si>
  <si>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</si>
  <si>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</si>
  <si>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</si>
  <si>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</si>
  <si>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</si>
  <si>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</si>
  <si>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</si>
  <si>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</si>
  <si>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</si>
  <si>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</si>
  <si>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</si>
  <si>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</si>
  <si>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</si>
  <si>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</si>
  <si>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</si>
  <si>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</si>
  <si>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</si>
  <si>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</si>
  <si>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</si>
  <si>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</si>
  <si>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</si>
  <si>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</si>
  <si>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</si>
  <si>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</si>
  <si>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</si>
  <si>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</si>
  <si>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</si>
  <si>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</si>
  <si>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</si>
  <si>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</si>
  <si>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</si>
  <si>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</si>
  <si>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</si>
  <si>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</si>
  <si>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</si>
  <si>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</si>
  <si>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</si>
  <si>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</si>
  <si>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</si>
  <si>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</si>
  <si>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</si>
  <si>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</si>
  <si>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</si>
  <si>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</si>
  <si>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</si>
  <si>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</si>
  <si>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</si>
  <si>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</si>
  <si>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</si>
  <si>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</si>
  <si>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</si>
  <si>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</si>
  <si>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</si>
  <si>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</si>
  <si>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</si>
  <si>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</si>
  <si>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</si>
  <si>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</si>
  <si>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</si>
  <si>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</si>
  <si>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</si>
  <si>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</si>
  <si>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</si>
  <si>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</si>
  <si>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</si>
  <si>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</si>
  <si>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</si>
  <si>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</si>
  <si>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</si>
  <si>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</si>
  <si>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</si>
  <si>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</si>
  <si>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</si>
  <si>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</si>
  <si>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</si>
  <si>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</si>
  <si>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</si>
  <si>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</si>
  <si>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</si>
  <si>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</si>
  <si>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</si>
  <si>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</si>
  <si>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</si>
  <si>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</si>
  <si>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</si>
  <si>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</si>
  <si>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</si>
  <si>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</si>
  <si>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</si>
  <si>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</si>
  <si>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</si>
  <si>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</si>
  <si>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</si>
  <si>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</si>
  <si>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</si>
  <si>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</si>
  <si>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</si>
  <si>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</si>
  <si>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</si>
  <si>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</si>
  <si>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</si>
  <si>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</si>
  <si>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</si>
  <si>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</si>
  <si>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</si>
  <si>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</si>
  <si>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</si>
  <si>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</si>
  <si>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</si>
  <si>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</si>
  <si>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</si>
  <si>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</si>
  <si>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</si>
  <si>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</si>
  <si>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</si>
  <si>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</si>
  <si>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</si>
  <si>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</si>
  <si>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</si>
  <si>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</si>
  <si>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</si>
  <si>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</si>
  <si>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</si>
  <si>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</si>
  <si>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</si>
  <si>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</si>
  <si>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</si>
  <si>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</si>
  <si>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</si>
  <si>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</si>
  <si>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</si>
  <si>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</si>
  <si>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</si>
  <si>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</si>
  <si>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</si>
  <si>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</si>
  <si>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</si>
  <si>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</si>
  <si>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</si>
  <si>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</si>
  <si>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</si>
  <si>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</si>
  <si>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</si>
  <si>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</si>
  <si>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</si>
  <si>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</si>
  <si>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</si>
  <si>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</si>
  <si>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</si>
  <si>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</si>
  <si>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</si>
  <si>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</si>
  <si>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</si>
  <si>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</si>
  <si>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</si>
  <si>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</si>
  <si>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</si>
  <si>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</si>
  <si>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</si>
  <si>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</si>
  <si>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</si>
  <si>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</si>
  <si>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</si>
  <si>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</si>
  <si>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</si>
  <si>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</si>
  <si>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</si>
  <si>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</si>
  <si>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</si>
  <si>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</si>
  <si>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</si>
  <si>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</si>
  <si>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</si>
  <si>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</si>
  <si>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</si>
  <si>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</si>
  <si>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</si>
  <si>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</si>
  <si>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</si>
  <si>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</si>
  <si>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</si>
  <si>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</si>
  <si>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</si>
  <si>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</si>
  <si>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</si>
  <si>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</si>
  <si>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</si>
  <si>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</si>
  <si>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</si>
  <si>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</si>
  <si>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</si>
  <si>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</si>
  <si>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</si>
  <si>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</si>
  <si>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</si>
  <si>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</si>
  <si>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</si>
  <si>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</si>
  <si>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</si>
  <si>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</si>
  <si>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</si>
  <si>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</si>
  <si>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</si>
  <si>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</si>
  <si>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</si>
  <si>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</si>
  <si>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</si>
  <si>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</si>
  <si>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</si>
  <si>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</si>
  <si>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</si>
  <si>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</si>
  <si>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</si>
  <si>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</si>
  <si>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</si>
  <si>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</si>
  <si>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</si>
  <si>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</si>
  <si>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</si>
  <si>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</si>
  <si>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</si>
  <si>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</si>
  <si>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</si>
  <si>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</si>
  <si>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</si>
  <si>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</si>
  <si>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</si>
  <si>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</si>
  <si>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</si>
  <si>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</si>
  <si>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</si>
  <si>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</si>
  <si>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</si>
  <si>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</si>
  <si>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</si>
  <si>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</si>
  <si>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</si>
  <si>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</si>
  <si>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</si>
  <si>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</si>
  <si>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</si>
  <si>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</si>
  <si>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</si>
  <si>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</si>
  <si>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</si>
  <si>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</si>
  <si>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</si>
  <si>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</si>
  <si>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</si>
  <si>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</si>
  <si>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</si>
  <si>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</si>
  <si>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</si>
  <si>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</si>
  <si>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</si>
  <si>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</si>
  <si>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</si>
  <si>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</si>
  <si>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</si>
  <si>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</si>
  <si>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</si>
  <si>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</si>
  <si>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</si>
  <si>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</si>
  <si>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</si>
  <si>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</si>
  <si>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</si>
  <si>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</si>
  <si>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</si>
  <si>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</si>
  <si>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</si>
  <si>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</si>
  <si>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</si>
  <si>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</si>
  <si>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</si>
  <si>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</si>
  <si>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</si>
  <si>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</si>
  <si>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</si>
  <si>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</si>
  <si>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</si>
  <si>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</si>
  <si>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</si>
  <si>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</si>
  <si>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</si>
  <si>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</si>
  <si>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</si>
  <si>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</si>
  <si>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</si>
  <si>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</si>
  <si>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</si>
  <si>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</si>
  <si>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</si>
  <si>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</si>
  <si>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</si>
  <si>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</si>
  <si>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</si>
  <si>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</si>
  <si>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</si>
  <si>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</si>
  <si>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</si>
  <si>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</si>
  <si>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</si>
  <si>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</si>
  <si>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</si>
  <si>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</si>
  <si>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</si>
  <si>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</si>
  <si>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</si>
  <si>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</si>
  <si>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</si>
  <si>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</si>
  <si>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</si>
  <si>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</si>
  <si>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</si>
  <si>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</si>
  <si>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</si>
  <si>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</si>
  <si>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</si>
  <si>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</si>
  <si>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</si>
  <si>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</si>
  <si>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</si>
  <si>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</si>
  <si>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</si>
  <si>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</si>
  <si>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</si>
  <si>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</si>
  <si>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</si>
  <si>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</si>
  <si>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</si>
  <si>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</si>
  <si>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</si>
  <si>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</si>
  <si>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</si>
  <si>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</si>
  <si>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</si>
  <si>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</si>
  <si>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</si>
  <si>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</si>
  <si>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</si>
  <si>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</si>
  <si>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</si>
  <si>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</si>
  <si>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</si>
  <si>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</si>
  <si>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</si>
  <si>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</si>
  <si>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</si>
  <si>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</si>
  <si>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</si>
  <si>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</si>
  <si>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</si>
  <si>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</si>
  <si>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</si>
  <si>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</si>
  <si>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</si>
  <si>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</si>
  <si>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</si>
  <si>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</si>
  <si>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</si>
  <si>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</si>
  <si>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</si>
  <si>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</si>
  <si>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</si>
  <si>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</si>
  <si>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</si>
  <si>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</si>
  <si>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</si>
  <si>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</si>
  <si>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</si>
  <si>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</si>
  <si>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</si>
  <si>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</si>
  <si>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</si>
  <si>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</si>
  <si>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</si>
  <si>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</si>
  <si>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</si>
  <si>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</si>
  <si>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</si>
  <si>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</si>
  <si>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</si>
  <si>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</si>
  <si>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</si>
  <si>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</si>
  <si>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</si>
  <si>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</si>
  <si>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</si>
  <si>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</si>
  <si>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</si>
  <si>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</si>
  <si>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</si>
  <si>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</si>
  <si>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</si>
  <si>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</si>
  <si>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</si>
  <si>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</si>
  <si>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</si>
  <si>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</si>
  <si>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</si>
  <si>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</si>
  <si>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</si>
  <si>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</si>
  <si>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</si>
  <si>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</si>
  <si>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</si>
  <si>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</si>
  <si>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</si>
  <si>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</si>
  <si>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</si>
  <si>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</si>
  <si>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</si>
  <si>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</si>
  <si>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</si>
  <si>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</si>
  <si>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</si>
  <si>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</si>
  <si>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</si>
  <si>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</si>
  <si>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</si>
  <si>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</si>
  <si>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</si>
  <si>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</si>
  <si>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</si>
  <si>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</si>
  <si>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</si>
  <si>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</si>
  <si>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</si>
  <si>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</si>
  <si>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</si>
  <si>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</si>
  <si>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</si>
  <si>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</si>
  <si>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</si>
  <si>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</si>
  <si>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</si>
  <si>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</si>
  <si>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</si>
  <si>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</si>
  <si>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</si>
  <si>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</si>
  <si>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</si>
  <si>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</si>
  <si>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</si>
  <si>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</si>
  <si>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</si>
  <si>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</si>
  <si>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</si>
  <si>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</si>
  <si>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</si>
  <si>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</si>
  <si>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</si>
  <si>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</si>
  <si>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</si>
  <si>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</si>
  <si>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</si>
  <si>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</si>
  <si>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</si>
  <si>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</si>
  <si>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</si>
  <si>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</si>
  <si>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</si>
  <si>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</si>
  <si>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</si>
  <si>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</si>
  <si>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</si>
  <si>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</si>
  <si>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</si>
  <si>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</si>
  <si>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</si>
  <si>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</si>
  <si>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</si>
  <si>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</si>
  <si>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</si>
  <si>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</si>
  <si>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</si>
  <si>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</si>
  <si>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</si>
  <si>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</si>
  <si>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</si>
  <si>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</si>
  <si>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</si>
  <si>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</si>
  <si>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</si>
  <si>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</si>
  <si>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</si>
  <si>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</si>
  <si>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</si>
  <si>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</si>
  <si>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</si>
  <si>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</si>
  <si>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</si>
  <si>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</si>
  <si>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</si>
  <si>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</si>
  <si>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</si>
  <si>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</si>
  <si>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</si>
  <si>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</si>
  <si>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</si>
  <si>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</si>
  <si>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</si>
  <si>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</si>
  <si>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</si>
  <si>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</si>
  <si>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</si>
  <si>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</si>
  <si>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</si>
  <si>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</si>
  <si>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</si>
  <si>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</si>
  <si>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</si>
  <si>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</si>
  <si>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</si>
  <si>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</si>
  <si>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</si>
  <si>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</si>
  <si>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</si>
  <si>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</si>
  <si>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</si>
  <si>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</si>
  <si>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</si>
  <si>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</si>
  <si>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</si>
  <si>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</si>
  <si>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</si>
  <si>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</si>
  <si>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</si>
  <si>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</si>
  <si>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</si>
  <si>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</si>
  <si>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</si>
  <si>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</si>
  <si>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</si>
  <si>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</si>
  <si>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</si>
  <si>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</si>
  <si>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</si>
  <si>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</si>
  <si>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</si>
  <si>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</si>
  <si>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</si>
  <si>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</si>
  <si>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</si>
  <si>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</si>
  <si>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</si>
  <si>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</si>
  <si>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</si>
  <si>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</si>
  <si>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</si>
  <si>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</si>
  <si>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</si>
  <si>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</si>
  <si>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</si>
  <si>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</si>
  <si>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</si>
  <si>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</si>
  <si>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</si>
  <si>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</si>
  <si>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</si>
  <si>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</si>
  <si>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</si>
  <si>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</si>
  <si>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</si>
  <si>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</si>
  <si>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</si>
  <si>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</si>
  <si>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</si>
  <si>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</si>
  <si>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</si>
  <si>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</si>
  <si>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</si>
  <si>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</si>
  <si>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</si>
  <si>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</si>
  <si>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</si>
  <si>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</si>
  <si>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</si>
  <si>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</si>
  <si>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</si>
  <si>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</si>
  <si>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</si>
  <si>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</si>
  <si>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</si>
  <si>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</si>
  <si>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</si>
  <si>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</si>
  <si>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</si>
  <si>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</si>
  <si>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</si>
  <si>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</si>
  <si>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</si>
  <si>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</si>
  <si>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</si>
  <si>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</si>
  <si>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</si>
  <si>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</si>
  <si>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</si>
  <si>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</si>
  <si>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</si>
  <si>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</si>
  <si>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</si>
  <si>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</si>
  <si>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</si>
  <si>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</si>
  <si>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</si>
  <si>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</si>
  <si>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</si>
  <si>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</si>
  <si>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</si>
  <si>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</si>
  <si>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</si>
  <si>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</si>
  <si>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</si>
  <si>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</si>
  <si>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</si>
  <si>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</si>
  <si>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</si>
  <si>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</si>
  <si>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</si>
  <si>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</si>
  <si>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</si>
  <si>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</si>
  <si>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</si>
  <si>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</si>
  <si>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</si>
  <si>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</si>
  <si>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</si>
  <si>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</si>
  <si>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</si>
  <si>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</si>
  <si>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</si>
  <si>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</si>
  <si>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</si>
  <si>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</si>
  <si>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</si>
  <si>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</si>
  <si>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</si>
  <si>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</si>
  <si>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</si>
  <si>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</si>
  <si>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</si>
  <si>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</si>
  <si>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</si>
  <si>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</si>
  <si>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</si>
  <si>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</si>
  <si>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</si>
  <si>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</si>
  <si>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</si>
  <si>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</si>
  <si>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</si>
  <si>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</si>
  <si>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</si>
  <si>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</si>
  <si>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</si>
  <si>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</si>
  <si>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</si>
  <si>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</si>
  <si>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</si>
  <si>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</si>
  <si>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</si>
  <si>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</si>
  <si>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</si>
  <si>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</si>
  <si>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</si>
  <si>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</si>
  <si>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</si>
  <si>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</si>
  <si>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</si>
  <si>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</si>
  <si>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</si>
  <si>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</si>
  <si>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</si>
  <si>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</si>
  <si>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</si>
  <si>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</si>
  <si>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</si>
  <si>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</si>
  <si>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</si>
  <si>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</si>
  <si>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</si>
  <si>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</si>
  <si>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</si>
  <si>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</si>
  <si>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</si>
  <si>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</si>
  <si>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</si>
  <si>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</si>
  <si>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</si>
  <si>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</si>
  <si>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</si>
  <si>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</si>
  <si>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</si>
  <si>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</si>
  <si>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</si>
  <si>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</si>
  <si>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</si>
  <si>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</si>
  <si>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</si>
  <si>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</si>
  <si>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</si>
  <si>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</si>
  <si>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</si>
  <si>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</si>
  <si>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</si>
  <si>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</si>
  <si>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</si>
  <si>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</si>
  <si>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</si>
  <si>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</si>
  <si>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</si>
  <si>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</si>
  <si>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</si>
  <si>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</si>
  <si>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</si>
  <si>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</si>
  <si>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</si>
  <si>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</si>
  <si>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</si>
  <si>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</si>
  <si>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</si>
  <si>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</si>
  <si>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</si>
  <si>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</si>
  <si>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</si>
  <si>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</si>
  <si>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</si>
  <si>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</si>
  <si>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</si>
  <si>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</si>
  <si>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</si>
  <si>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</si>
  <si>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</si>
  <si>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</si>
  <si>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</si>
  <si>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</si>
  <si>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</si>
  <si>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</si>
  <si>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</si>
  <si>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</si>
  <si>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</si>
  <si>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</si>
  <si>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</si>
  <si>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</si>
  <si>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</si>
  <si>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</si>
  <si>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</si>
  <si>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</si>
  <si>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</si>
  <si>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</si>
  <si>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</si>
  <si>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</si>
  <si>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</si>
  <si>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</si>
  <si>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</si>
  <si>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</si>
  <si>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</si>
  <si>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</si>
  <si>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</si>
  <si>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</si>
  <si>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</si>
  <si>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</si>
  <si>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</si>
  <si>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</si>
  <si>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</si>
  <si>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</si>
  <si>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</si>
  <si>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</si>
  <si>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</si>
  <si>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</si>
  <si>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</si>
  <si>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</si>
  <si>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</si>
  <si>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</si>
  <si>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</si>
  <si>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</si>
  <si>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</si>
  <si>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</si>
  <si>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</si>
  <si>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</si>
  <si>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</si>
  <si>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</si>
  <si>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</si>
  <si>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</si>
  <si>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</si>
  <si>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</si>
  <si>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</si>
  <si>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</si>
  <si>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</si>
  <si>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</si>
  <si>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</si>
  <si>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</si>
  <si>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</si>
  <si>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</si>
  <si>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</si>
  <si>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</si>
  <si>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</si>
  <si>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</si>
  <si>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</si>
  <si>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</si>
  <si>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</si>
  <si>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</si>
  <si>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</si>
  <si>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</si>
  <si>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</si>
  <si>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</si>
  <si>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</si>
  <si>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</si>
  <si>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</si>
  <si>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</si>
  <si>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</si>
  <si>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</si>
  <si>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</si>
  <si>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</si>
  <si>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</si>
  <si>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</si>
  <si>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</si>
  <si>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</si>
  <si>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</si>
  <si>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</si>
  <si>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</si>
  <si>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</si>
  <si>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</si>
  <si>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</si>
  <si>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</si>
  <si>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</si>
  <si>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</si>
  <si>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</si>
  <si>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</si>
  <si>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</si>
  <si>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</si>
  <si>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</si>
  <si>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</si>
  <si>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</si>
  <si>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</si>
  <si>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</si>
  <si>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</si>
  <si>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</si>
  <si>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</si>
  <si>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</si>
  <si>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</si>
  <si>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</si>
  <si>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</si>
  <si>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</si>
  <si>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</si>
  <si>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</si>
  <si>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</si>
  <si>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</si>
  <si>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</si>
  <si>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</si>
  <si>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</si>
  <si>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</si>
  <si>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</si>
  <si>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</si>
  <si>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</si>
  <si>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</si>
  <si>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</si>
  <si>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</si>
  <si>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</si>
  <si>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</si>
  <si>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</si>
  <si>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</si>
  <si>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</si>
  <si>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</si>
  <si>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</si>
  <si>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</si>
  <si>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</si>
  <si>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</si>
  <si>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</si>
  <si>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</si>
  <si>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</si>
  <si>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</si>
  <si>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</si>
  <si>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</si>
  <si>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</si>
  <si>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</si>
  <si>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</si>
  <si>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</si>
  <si>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</si>
  <si>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</si>
  <si>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</si>
  <si>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</si>
  <si>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</si>
  <si>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</si>
  <si>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</si>
  <si>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</si>
  <si>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</si>
  <si>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</si>
  <si>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</si>
  <si>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</si>
  <si>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</si>
  <si>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</si>
  <si>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</si>
  <si>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</si>
  <si>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</si>
  <si>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</si>
  <si>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</si>
  <si>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</si>
  <si>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</si>
  <si>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</si>
  <si>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</si>
  <si>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</si>
  <si>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</si>
  <si>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</si>
  <si>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</si>
  <si>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</si>
  <si>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</si>
  <si>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</si>
  <si>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</si>
  <si>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</si>
  <si>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</si>
  <si>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</si>
  <si>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</si>
  <si>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</si>
  <si>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</si>
  <si>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</si>
  <si>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</si>
  <si>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</si>
  <si>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</si>
  <si>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</si>
  <si>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</si>
  <si>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</si>
  <si>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</si>
  <si>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</si>
  <si>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</si>
  <si>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</si>
  <si>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</si>
  <si>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</si>
  <si>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</si>
  <si>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</si>
  <si>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</si>
  <si>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</si>
  <si>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</si>
  <si>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</si>
  <si>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</si>
  <si>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</si>
  <si>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</si>
  <si>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</si>
  <si>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</si>
  <si>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</si>
  <si>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</si>
  <si>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</si>
  <si>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</si>
  <si>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</si>
  <si>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</si>
  <si>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</si>
  <si>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</si>
  <si>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</si>
  <si>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</si>
  <si>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</si>
  <si>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</si>
  <si>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</si>
  <si>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</si>
  <si>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</si>
  <si>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</si>
  <si>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</si>
  <si>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</si>
  <si>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</si>
  <si>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</si>
  <si>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</si>
  <si>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</si>
  <si>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</si>
  <si>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</si>
  <si>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</si>
  <si>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</si>
  <si>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</si>
  <si>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</si>
  <si>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</si>
  <si>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</si>
  <si>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</si>
  <si>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</si>
  <si>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</si>
  <si>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</si>
  <si>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</si>
  <si>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</si>
  <si>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</si>
  <si>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</si>
  <si>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</si>
  <si>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</si>
  <si>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</si>
  <si>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</si>
  <si>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</si>
  <si>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</si>
  <si>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</si>
  <si>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</si>
  <si>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</si>
  <si>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</si>
  <si>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</si>
  <si>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</si>
  <si>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</si>
  <si>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</si>
  <si>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</si>
  <si>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</si>
  <si>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</si>
  <si>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</si>
  <si>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</si>
  <si>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</si>
  <si>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</si>
  <si>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</si>
  <si>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</si>
  <si>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</si>
  <si>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</si>
  <si>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</si>
  <si>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</si>
  <si>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</si>
  <si>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</si>
  <si>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</si>
  <si>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</si>
  <si>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</si>
  <si>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</si>
  <si>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</si>
  <si>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</si>
  <si>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</si>
  <si>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</si>
  <si>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</si>
  <si>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</si>
  <si>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</si>
  <si>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</si>
  <si>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</si>
  <si>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</si>
  <si>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</si>
  <si>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</si>
  <si>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</si>
  <si>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</si>
  <si>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</si>
  <si>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</si>
  <si>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</si>
  <si>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</si>
  <si>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</si>
  <si>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</si>
  <si>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</si>
  <si>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</si>
  <si>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</si>
  <si>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</si>
  <si>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</si>
  <si>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</si>
  <si>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</si>
  <si>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</si>
  <si>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</si>
  <si>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</si>
  <si>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</si>
  <si>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</si>
  <si>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</si>
  <si>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</si>
  <si>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</si>
  <si>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</si>
  <si>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</si>
  <si>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</si>
  <si>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</si>
  <si>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</si>
  <si>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</si>
  <si>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</si>
  <si>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</si>
  <si>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</si>
  <si>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</si>
  <si>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</si>
  <si>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</si>
  <si>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</si>
  <si>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</si>
  <si>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</si>
  <si>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</si>
  <si>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</si>
  <si>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</si>
  <si>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</si>
  <si>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</si>
  <si>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</si>
  <si>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</si>
  <si>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</si>
  <si>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</si>
  <si>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</si>
  <si>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</si>
  <si>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</si>
  <si>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</si>
  <si>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</si>
  <si>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</si>
  <si>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</si>
  <si>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</si>
  <si>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</si>
  <si>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</si>
  <si>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</si>
  <si>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</si>
  <si>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</si>
  <si>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</si>
  <si>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</si>
  <si>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</si>
  <si>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</si>
  <si>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</si>
  <si>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</si>
  <si>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</si>
  <si>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</si>
  <si>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</si>
  <si>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</si>
  <si>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</si>
  <si>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</si>
  <si>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</si>
  <si>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</si>
  <si>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</si>
  <si>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</si>
  <si>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</si>
  <si>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</si>
  <si>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</si>
  <si>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</si>
  <si>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</si>
  <si>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</si>
  <si>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</si>
  <si>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</si>
  <si>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</si>
  <si>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</si>
  <si>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</si>
  <si>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</si>
  <si>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</si>
  <si>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</si>
  <si>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</si>
  <si>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</si>
  <si>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</si>
  <si>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</si>
  <si>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</si>
  <si>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</si>
  <si>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</si>
  <si>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</si>
  <si>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</si>
  <si>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</si>
  <si>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</si>
  <si>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</si>
  <si>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</si>
  <si>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</si>
  <si>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</si>
  <si>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</si>
  <si>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</si>
  <si>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</si>
  <si>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</si>
  <si>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</si>
  <si>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</si>
  <si>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</si>
  <si>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</si>
  <si>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</si>
  <si>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</si>
  <si>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</si>
  <si>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</si>
  <si>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</si>
  <si>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</si>
  <si>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</si>
  <si>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</si>
  <si>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</si>
  <si>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</si>
  <si>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</si>
  <si>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</si>
  <si>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</si>
  <si>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</si>
  <si>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</si>
  <si>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</si>
  <si>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</si>
  <si>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</si>
  <si>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</si>
  <si>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</si>
  <si>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</si>
  <si>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</si>
  <si>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</si>
  <si>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</si>
  <si>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</si>
  <si>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</si>
  <si>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</si>
  <si>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</si>
  <si>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</si>
  <si>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</si>
  <si>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</si>
  <si>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</si>
  <si>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</si>
  <si>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</si>
  <si>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</si>
  <si>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</si>
  <si>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</si>
  <si>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</si>
  <si>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</si>
  <si>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</si>
  <si>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</si>
  <si>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</si>
  <si>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</si>
  <si>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</si>
  <si>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</si>
  <si>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</si>
  <si>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</si>
  <si>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</si>
  <si>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</si>
  <si>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</si>
  <si>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</si>
  <si>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</si>
  <si>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</si>
  <si>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</si>
  <si>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</si>
  <si>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</si>
  <si>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</si>
  <si>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</si>
  <si>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</si>
  <si>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</si>
  <si>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</si>
  <si>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</si>
  <si>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</si>
  <si>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</si>
  <si>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</si>
  <si>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</si>
  <si>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</si>
  <si>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</si>
  <si>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</si>
  <si>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</si>
  <si>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</si>
  <si>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</si>
  <si>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</si>
  <si>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</si>
  <si>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</si>
  <si>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</si>
  <si>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</si>
  <si>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</si>
  <si>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</si>
  <si>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</si>
  <si>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</si>
  <si>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</si>
  <si>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</si>
  <si>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</si>
  <si>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</si>
  <si>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</si>
  <si>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</si>
  <si>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</si>
  <si>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</si>
  <si>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</si>
  <si>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</si>
  <si>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</si>
  <si>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</si>
  <si>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</si>
  <si>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</si>
  <si>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</si>
  <si>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</si>
  <si>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</si>
  <si>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</si>
  <si>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</si>
  <si>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</si>
  <si>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</si>
  <si>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</si>
  <si>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</si>
  <si>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</si>
  <si>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</si>
  <si>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</si>
  <si>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</si>
  <si>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</si>
  <si>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</si>
  <si>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</si>
  <si>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</si>
  <si>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</si>
  <si>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</si>
  <si>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</si>
  <si>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</si>
  <si>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</si>
  <si>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</si>
  <si>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</si>
  <si>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</si>
  <si>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</si>
  <si>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</si>
  <si>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</si>
  <si>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</si>
  <si>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</si>
  <si>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</si>
  <si>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</si>
  <si>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</si>
  <si>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</si>
  <si>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</si>
  <si>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</si>
  <si>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</si>
  <si>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</si>
  <si>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</si>
  <si>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</si>
  <si>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</si>
  <si>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</si>
  <si>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</si>
  <si>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</si>
  <si>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</si>
  <si>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</si>
  <si>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</si>
  <si>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</si>
  <si>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</si>
  <si>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</si>
  <si>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</si>
  <si>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</si>
  <si>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</si>
  <si>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</si>
  <si>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</si>
  <si>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</si>
  <si>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</si>
  <si>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</si>
  <si>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</si>
  <si>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</si>
  <si>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</si>
  <si>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</si>
  <si>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</si>
  <si>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</si>
  <si>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</si>
  <si>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</si>
  <si>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</si>
  <si>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</si>
  <si>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</si>
  <si>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</si>
  <si>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</si>
  <si>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</si>
  <si>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</si>
  <si>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</si>
  <si>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</si>
  <si>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</si>
  <si>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</si>
  <si>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</si>
  <si>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</si>
  <si>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</si>
  <si>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</si>
  <si>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</si>
  <si>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</si>
  <si>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</si>
  <si>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</si>
  <si>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</si>
  <si>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</si>
  <si>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</si>
  <si>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</si>
  <si>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</si>
  <si>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</si>
  <si>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</si>
  <si>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</si>
  <si>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</si>
  <si>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</si>
  <si>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</si>
  <si>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</si>
  <si>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</si>
  <si>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</si>
  <si>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</si>
  <si>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</si>
  <si>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</si>
  <si>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</si>
  <si>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</si>
  <si>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</si>
  <si>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</si>
  <si>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</si>
  <si>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</si>
  <si>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</si>
  <si>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</si>
  <si>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</si>
  <si>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</si>
  <si>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</si>
  <si>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</si>
  <si>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</si>
  <si>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</si>
  <si>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</si>
  <si>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</si>
  <si>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</si>
  <si>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</si>
  <si>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</si>
  <si>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</si>
  <si>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</si>
  <si>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</si>
  <si>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</si>
  <si>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</si>
  <si>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</si>
  <si>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</si>
  <si>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</si>
  <si>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</si>
  <si>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</si>
  <si>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</si>
  <si>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</si>
  <si>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</si>
  <si>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</si>
  <si>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</si>
  <si>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</si>
  <si>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</si>
  <si>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</si>
  <si>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</si>
  <si>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</si>
  <si>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</si>
  <si>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</si>
  <si>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</si>
  <si>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</si>
  <si>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</si>
  <si>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</si>
  <si>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</si>
  <si>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</si>
  <si>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</si>
  <si>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</si>
  <si>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</si>
  <si>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</si>
  <si>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</si>
  <si>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</si>
  <si>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</si>
  <si>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</si>
  <si>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</si>
  <si>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</si>
  <si>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</si>
  <si>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</si>
  <si>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</si>
  <si>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</si>
  <si>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</si>
  <si>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</si>
  <si>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</si>
  <si>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</si>
  <si>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</si>
  <si>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</si>
  <si>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</si>
  <si>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</si>
  <si>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</si>
  <si>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</si>
  <si>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</si>
  <si>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</si>
  <si>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</si>
  <si>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</si>
  <si>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</si>
  <si>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</si>
  <si>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</si>
  <si>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</si>
  <si>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</si>
  <si>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</si>
  <si>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</si>
  <si>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</si>
  <si>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</si>
  <si>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</si>
  <si>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</si>
  <si>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</si>
  <si>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</si>
  <si>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</si>
  <si>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</si>
  <si>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</si>
  <si>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</si>
  <si>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</si>
  <si>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</si>
  <si>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</si>
  <si>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</si>
  <si>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</si>
  <si>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</si>
  <si>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</si>
  <si>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</si>
  <si>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</si>
  <si>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</si>
  <si>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</si>
  <si>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</si>
  <si>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</si>
  <si>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</si>
  <si>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</si>
  <si>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</si>
  <si>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</si>
  <si>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</si>
  <si>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</si>
  <si>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</si>
  <si>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</si>
  <si>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</si>
  <si>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</si>
  <si>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</si>
  <si>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</si>
  <si>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</si>
  <si>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</si>
  <si>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</si>
  <si>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</si>
  <si>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</si>
  <si>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</si>
  <si>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</si>
  <si>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</si>
  <si>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</si>
  <si>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</si>
  <si>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</si>
  <si>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</si>
  <si>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</si>
  <si>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</si>
  <si>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</si>
  <si>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</si>
  <si>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</si>
  <si>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</si>
  <si>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</si>
  <si>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</si>
  <si>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</si>
  <si>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</si>
  <si>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</si>
  <si>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</si>
  <si>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</si>
  <si>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</si>
  <si>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</si>
  <si>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</si>
  <si>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</si>
  <si>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</si>
  <si>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</si>
  <si>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</si>
  <si>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</si>
  <si>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</si>
  <si>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</si>
  <si>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</si>
  <si>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</si>
  <si>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</si>
  <si>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</si>
  <si>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</si>
  <si>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</si>
  <si>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</si>
  <si>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</si>
  <si>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</si>
  <si>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</si>
  <si>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</si>
  <si>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</si>
  <si>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</si>
  <si>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</si>
  <si>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</si>
  <si>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</si>
  <si>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</si>
  <si>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</si>
  <si>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</si>
  <si>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</si>
  <si>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</si>
  <si>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</si>
  <si>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</si>
  <si>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</si>
  <si>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</si>
  <si>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</si>
  <si>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</si>
  <si>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</si>
  <si>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</si>
  <si>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</si>
  <si>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</si>
  <si>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</si>
  <si>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</si>
  <si>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</si>
  <si>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</si>
  <si>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</si>
  <si>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</si>
  <si>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</si>
  <si>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</si>
  <si>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</si>
  <si>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</si>
  <si>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</si>
  <si>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</si>
  <si>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</si>
  <si>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</si>
  <si>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</si>
  <si>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</si>
  <si>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</si>
  <si>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</si>
  <si>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</si>
  <si>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</si>
  <si>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</si>
  <si>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</si>
  <si>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</si>
  <si>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</si>
  <si>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</si>
  <si>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</si>
  <si>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</si>
  <si>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</si>
  <si>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</si>
  <si>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</si>
  <si>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</si>
  <si>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</si>
  <si>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</si>
  <si>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</si>
  <si>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</si>
  <si>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</si>
  <si>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</si>
  <si>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</si>
  <si>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</si>
  <si>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</si>
  <si>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</si>
  <si>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</si>
  <si>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</si>
  <si>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</si>
  <si>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</si>
  <si>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</si>
  <si>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</si>
  <si>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</si>
  <si>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</si>
  <si>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</si>
  <si>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</si>
  <si>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</si>
  <si>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</si>
  <si>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</si>
  <si>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</si>
  <si>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</si>
  <si>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</si>
  <si>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</si>
  <si>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</si>
  <si>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</si>
  <si>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</si>
  <si>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</si>
  <si>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</si>
  <si>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</si>
  <si>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</si>
  <si>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</si>
  <si>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</si>
  <si>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</si>
  <si>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</si>
  <si>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</si>
  <si>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</si>
  <si>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</si>
  <si>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</si>
  <si>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</si>
  <si>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</si>
  <si>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</si>
  <si>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</si>
  <si>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</si>
  <si>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</si>
  <si>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</si>
  <si>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</si>
  <si>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</si>
  <si>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</si>
  <si>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</si>
  <si>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</si>
  <si>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</si>
  <si>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</si>
  <si>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</si>
  <si>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</si>
  <si>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</si>
  <si>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</si>
  <si>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</si>
  <si>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</si>
  <si>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</si>
  <si>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</si>
  <si>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</si>
  <si>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</si>
  <si>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</si>
  <si>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</si>
  <si>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</si>
  <si>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</si>
  <si>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</si>
  <si>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</si>
  <si>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</si>
  <si>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</si>
  <si>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</si>
  <si>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</si>
  <si>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</si>
  <si>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</si>
  <si>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</si>
  <si>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</si>
  <si>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</si>
  <si>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</si>
  <si>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</si>
  <si>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</si>
  <si>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</si>
  <si>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</si>
  <si>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</si>
  <si>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</si>
  <si>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</si>
  <si>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</si>
  <si>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</si>
  <si>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</si>
  <si>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</si>
  <si>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</si>
  <si>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</si>
  <si>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</si>
  <si>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</si>
  <si>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</si>
  <si>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</si>
  <si>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</si>
  <si>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</si>
  <si>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</si>
  <si>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</si>
  <si>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</si>
  <si>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</si>
  <si>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</si>
  <si>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</si>
  <si>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</si>
  <si>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</si>
  <si>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</si>
  <si>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</si>
  <si>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</si>
  <si>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</si>
  <si>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</si>
  <si>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</si>
  <si>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</si>
  <si>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</si>
  <si>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</si>
  <si>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</si>
  <si>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</si>
  <si>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</si>
  <si>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</si>
  <si>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</si>
  <si>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</si>
  <si>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</si>
  <si>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</si>
  <si>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</si>
  <si>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</si>
  <si>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</si>
  <si>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</si>
  <si>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</si>
  <si>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</si>
  <si>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</si>
  <si>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</si>
  <si>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</si>
  <si>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</si>
  <si>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</si>
  <si>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</si>
  <si>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</si>
  <si>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</si>
  <si>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</si>
  <si>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</si>
  <si>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</si>
  <si>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</si>
  <si>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</si>
  <si>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</si>
  <si>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</si>
  <si>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</si>
  <si>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</si>
  <si>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</si>
  <si>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</si>
  <si>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</si>
  <si>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</si>
  <si>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</si>
  <si>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</si>
  <si>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</si>
  <si>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</si>
  <si>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</si>
  <si>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</si>
  <si>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</si>
  <si>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</si>
  <si>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</si>
  <si>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</si>
  <si>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</si>
  <si>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</si>
  <si>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</si>
  <si>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</si>
  <si>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</si>
  <si>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</si>
  <si>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</si>
  <si>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</si>
  <si>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</si>
  <si>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</si>
  <si>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</si>
  <si>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</si>
  <si>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</si>
  <si>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</si>
  <si>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</si>
  <si>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</si>
  <si>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</si>
  <si>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</si>
  <si>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</si>
  <si>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</si>
  <si>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</si>
  <si>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</si>
  <si>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</si>
  <si>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</si>
  <si>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</si>
  <si>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</si>
  <si>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</si>
  <si>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</si>
  <si>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</si>
  <si>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</si>
  <si>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</si>
  <si>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</si>
  <si>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</si>
  <si>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</si>
  <si>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</si>
  <si>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</si>
  <si>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</si>
  <si>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</si>
  <si>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</si>
  <si>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</si>
  <si>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</si>
  <si>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</si>
  <si>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</si>
  <si>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</si>
  <si>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</si>
  <si>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</si>
  <si>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</si>
  <si>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</si>
  <si>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</si>
  <si>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</si>
  <si>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</si>
  <si>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</si>
  <si>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</si>
  <si>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</si>
  <si>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</si>
  <si>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</si>
  <si>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</si>
  <si>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</si>
  <si>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</si>
  <si>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</si>
  <si>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</si>
  <si>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</si>
  <si>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</si>
  <si>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</si>
  <si>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</si>
  <si>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</si>
  <si>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</si>
  <si>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</si>
  <si>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</si>
  <si>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</si>
  <si>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</si>
  <si>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</si>
  <si>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</si>
  <si>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</si>
  <si>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</si>
  <si>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</si>
  <si>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</si>
  <si>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</si>
  <si>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</si>
  <si>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</si>
  <si>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</si>
  <si>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</si>
  <si>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</si>
  <si>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</si>
  <si>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</si>
  <si>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</si>
  <si>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</si>
  <si>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</si>
  <si>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</si>
  <si>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</si>
  <si>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</si>
  <si>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</si>
  <si>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</si>
  <si>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</si>
  <si>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</si>
  <si>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</si>
  <si>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</si>
  <si>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</si>
  <si>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</si>
  <si>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</si>
  <si>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</si>
  <si>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</si>
  <si>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</si>
  <si>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</si>
  <si>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</si>
  <si>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</si>
  <si>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</si>
  <si>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</si>
  <si>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</si>
  <si>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</si>
  <si>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</si>
  <si>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</si>
  <si>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</si>
  <si>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</si>
  <si>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</si>
  <si>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</si>
  <si>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</si>
  <si>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</si>
  <si>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</si>
  <si>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</si>
  <si>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</si>
  <si>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</si>
  <si>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</si>
  <si>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</si>
  <si>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</si>
  <si>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</si>
  <si>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</si>
  <si>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</si>
  <si>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</si>
  <si>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</si>
  <si>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</si>
  <si>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</si>
  <si>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</si>
  <si>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</si>
  <si>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</si>
  <si>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</si>
  <si>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</si>
  <si>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</si>
  <si>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</si>
  <si>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</si>
  <si>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</si>
  <si>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</si>
  <si>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</si>
  <si>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</si>
  <si>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</si>
  <si>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</si>
  <si>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</si>
  <si>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</si>
  <si>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</si>
  <si>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</si>
  <si>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</si>
  <si>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</si>
  <si>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</si>
  <si>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</si>
  <si>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</si>
  <si>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</si>
  <si>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</si>
  <si>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</si>
  <si>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</si>
  <si>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</si>
  <si>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</si>
  <si>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</si>
  <si>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</si>
  <si>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</si>
  <si>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</si>
  <si>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</si>
  <si>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</si>
  <si>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</si>
  <si>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</si>
  <si>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</si>
  <si>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</si>
  <si>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</si>
  <si>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</si>
  <si>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</si>
  <si>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</si>
  <si>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</si>
  <si>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</si>
  <si>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</si>
  <si>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</si>
  <si>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</si>
  <si>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</si>
  <si>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</si>
  <si>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</si>
  <si>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</si>
  <si>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</si>
  <si>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</si>
  <si>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</si>
  <si>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</si>
  <si>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</si>
  <si>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</si>
  <si>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</si>
  <si>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</si>
  <si>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</si>
  <si>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</si>
  <si>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</si>
  <si>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</si>
  <si>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</si>
  <si>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</si>
  <si>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</si>
  <si>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</si>
  <si>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</si>
  <si>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</si>
  <si>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</si>
  <si>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</si>
  <si>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</si>
  <si>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</si>
  <si>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</si>
  <si>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</si>
  <si>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</si>
  <si>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</si>
  <si>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</si>
  <si>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</si>
  <si>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</si>
  <si>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</si>
  <si>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</si>
  <si>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</si>
  <si>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</si>
  <si>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</si>
  <si>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</si>
  <si>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</si>
  <si>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</si>
  <si>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</si>
  <si>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</si>
  <si>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</si>
  <si>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</si>
  <si>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</si>
  <si>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</si>
  <si>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</si>
  <si>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</si>
  <si>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</si>
  <si>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</si>
  <si>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</si>
  <si>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</si>
  <si>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</si>
  <si>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</si>
  <si>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</si>
  <si>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</si>
  <si>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</si>
  <si>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</si>
  <si>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</si>
  <si>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</si>
  <si>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</si>
  <si>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</si>
  <si>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</si>
  <si>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</si>
  <si>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</si>
  <si>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</si>
  <si>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</si>
  <si>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</si>
  <si>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</si>
  <si>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</si>
  <si>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</si>
  <si>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</si>
  <si>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</si>
  <si>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</si>
  <si>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</si>
  <si>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</si>
  <si>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</si>
  <si>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</si>
  <si>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</si>
  <si>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</si>
  <si>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</si>
  <si>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</si>
  <si>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</si>
  <si>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</si>
  <si>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</si>
  <si>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</si>
  <si>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</si>
  <si>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</si>
  <si>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</si>
  <si>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</si>
  <si>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</si>
  <si>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</si>
  <si>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</si>
  <si>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</si>
  <si>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</si>
  <si>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</si>
  <si>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</si>
  <si>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</si>
  <si>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</si>
  <si>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</si>
  <si>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</si>
  <si>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</si>
  <si>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</si>
  <si>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</si>
  <si>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</si>
  <si>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</si>
  <si>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</si>
  <si>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</si>
  <si>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</si>
  <si>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</si>
  <si>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</si>
  <si>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</si>
  <si>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</si>
  <si>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</si>
  <si>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</si>
  <si>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</si>
  <si>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</si>
  <si>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</si>
  <si>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</si>
  <si>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</si>
  <si>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</si>
  <si>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</si>
  <si>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</si>
  <si>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</si>
  <si>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</si>
  <si>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</si>
  <si>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</si>
  <si>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</si>
  <si>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</si>
  <si>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</si>
  <si>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</si>
  <si>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</si>
  <si>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</si>
  <si>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</si>
  <si>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</si>
  <si>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</si>
  <si>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</si>
  <si>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</si>
  <si>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</si>
  <si>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</si>
  <si>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</si>
  <si>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</si>
  <si>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</si>
  <si>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</si>
  <si>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</si>
  <si>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</si>
  <si>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</si>
  <si>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</si>
  <si>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</si>
  <si>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</si>
  <si>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</si>
  <si>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</si>
  <si>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</si>
  <si>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</si>
  <si>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</si>
  <si>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</si>
  <si>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</si>
  <si>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</si>
  <si>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</si>
  <si>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</si>
  <si>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</si>
  <si>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</si>
  <si>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</si>
  <si>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</si>
  <si>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</si>
  <si>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</si>
  <si>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</si>
  <si>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</si>
  <si>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</si>
  <si>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</si>
  <si>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</si>
  <si>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</si>
  <si>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</si>
  <si>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</si>
  <si>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</si>
  <si>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</si>
  <si>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</si>
  <si>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</si>
  <si>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</si>
  <si>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</si>
  <si>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</si>
  <si>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</si>
  <si>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</si>
  <si>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</si>
  <si>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</si>
  <si>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</si>
  <si>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</si>
  <si>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</si>
  <si>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</si>
  <si>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</si>
  <si>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</si>
  <si>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</si>
  <si>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</si>
  <si>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</si>
  <si>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</si>
  <si>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</si>
  <si>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</si>
  <si>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</si>
  <si>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</si>
  <si>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</si>
  <si>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</si>
  <si>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</si>
  <si>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</si>
  <si>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</si>
  <si>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</si>
  <si>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</si>
  <si>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</si>
  <si>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</si>
  <si>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</si>
  <si>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</si>
  <si>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</si>
  <si>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</si>
  <si>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</si>
  <si>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</si>
  <si>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</si>
  <si>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</si>
  <si>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</si>
  <si>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</si>
  <si>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</si>
  <si>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</si>
  <si>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</si>
  <si>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</si>
  <si>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</si>
  <si>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</si>
  <si>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</si>
  <si>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</si>
  <si>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</si>
  <si>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</si>
  <si>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</si>
  <si>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</si>
  <si>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</si>
  <si>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</si>
  <si>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</si>
  <si>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</si>
  <si>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</si>
  <si>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</si>
  <si>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</si>
  <si>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</si>
  <si>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</si>
  <si>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</si>
  <si>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</si>
  <si>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</si>
  <si>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</si>
  <si>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</si>
  <si>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</si>
  <si>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</si>
  <si>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</si>
  <si>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</si>
  <si>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</si>
  <si>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</si>
  <si>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</si>
  <si>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</si>
  <si>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</si>
  <si>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</si>
  <si>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</si>
  <si>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</si>
  <si>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</si>
  <si>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</si>
  <si>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</si>
  <si>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</si>
  <si>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</si>
  <si>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</si>
  <si>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</si>
  <si>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</si>
  <si>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</si>
  <si>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</si>
  <si>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</si>
  <si>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</si>
  <si>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</si>
  <si>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</si>
  <si>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</si>
  <si>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</si>
  <si>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</si>
  <si>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</si>
  <si>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</si>
  <si>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</si>
  <si>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</si>
  <si>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</si>
  <si>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</si>
  <si>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</si>
  <si>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</si>
  <si>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</si>
  <si>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</si>
  <si>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</si>
  <si>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</si>
  <si>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</si>
  <si>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</si>
  <si>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</si>
  <si>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</si>
  <si>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</si>
  <si>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</si>
  <si>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</si>
  <si>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</si>
  <si>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</si>
  <si>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</si>
  <si>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</si>
  <si>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</si>
  <si>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</si>
  <si>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</si>
  <si>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</si>
  <si>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</si>
  <si>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</si>
  <si>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</si>
  <si>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</si>
  <si>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</si>
  <si>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</si>
  <si>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</si>
  <si>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</si>
  <si>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</si>
  <si>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</si>
  <si>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</si>
  <si>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</si>
  <si>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</si>
  <si>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</si>
  <si>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</si>
  <si>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</si>
  <si>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</si>
  <si>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</si>
  <si>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</si>
  <si>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</si>
  <si>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</si>
  <si>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</si>
  <si>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</si>
  <si>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</si>
  <si>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</si>
  <si>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</si>
  <si>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</si>
  <si>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</si>
  <si>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</si>
  <si>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</si>
  <si>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</si>
  <si>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</si>
  <si>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</si>
  <si>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</si>
  <si>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</si>
  <si>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</si>
  <si>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</si>
  <si>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</si>
  <si>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</si>
  <si>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</si>
  <si>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</si>
  <si>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</si>
  <si>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</si>
  <si>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</si>
  <si>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</si>
  <si>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</si>
  <si>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</si>
  <si>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</si>
  <si>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</si>
  <si>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</si>
  <si>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</si>
  <si>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</si>
  <si>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</si>
  <si>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</si>
  <si>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</si>
  <si>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</si>
  <si>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</si>
  <si>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</si>
  <si>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</si>
  <si>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</si>
  <si>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</si>
  <si>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</si>
  <si>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</si>
  <si>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</si>
  <si>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</si>
  <si>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</si>
  <si>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</si>
  <si>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</si>
  <si>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</si>
  <si>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</si>
  <si>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</si>
  <si>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</si>
  <si>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</si>
  <si>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</si>
  <si>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</si>
  <si>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</si>
  <si>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</si>
  <si>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</si>
  <si>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</si>
  <si>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</si>
  <si>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</si>
  <si>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</si>
  <si>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</si>
  <si>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</si>
  <si>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</si>
  <si>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</si>
  <si>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</si>
  <si>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</si>
  <si>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</si>
  <si>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</si>
  <si>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</si>
  <si>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</si>
  <si>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</si>
  <si>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</si>
  <si>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</si>
  <si>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</si>
  <si>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</si>
  <si>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</si>
  <si>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</si>
  <si>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</si>
  <si>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</si>
  <si>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</si>
  <si>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</si>
  <si>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</si>
  <si>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</si>
  <si>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</si>
  <si>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</si>
  <si>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</si>
  <si>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</si>
  <si>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</si>
  <si>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</si>
  <si>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</si>
  <si>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</si>
  <si>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</si>
  <si>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</si>
  <si>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</si>
  <si>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</si>
  <si>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</si>
  <si>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</si>
  <si>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</si>
  <si>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</si>
  <si>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</si>
  <si>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</si>
  <si>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</si>
  <si>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</si>
  <si>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</si>
  <si>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</si>
  <si>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</si>
  <si>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</si>
  <si>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</si>
  <si>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</si>
  <si>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</si>
  <si>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</si>
  <si>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</si>
  <si>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</si>
  <si>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</si>
  <si>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</si>
  <si>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</si>
  <si>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</si>
  <si>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</si>
  <si>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</si>
  <si>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</si>
  <si>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</si>
  <si>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</si>
  <si>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</si>
  <si>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</si>
  <si>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</si>
  <si>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</si>
  <si>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</si>
  <si>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</si>
  <si>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</si>
  <si>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</si>
  <si>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</si>
  <si>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</si>
  <si>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</si>
  <si>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</si>
  <si>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</si>
  <si>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</si>
  <si>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</si>
  <si>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</si>
  <si>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</si>
  <si>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</si>
  <si>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</si>
  <si>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</si>
  <si>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</si>
  <si>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</si>
  <si>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</si>
  <si>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</si>
  <si>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</si>
  <si>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</si>
  <si>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</si>
  <si>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</si>
  <si>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</si>
  <si>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</si>
  <si>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</si>
  <si>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</si>
  <si>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</si>
  <si>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</si>
  <si>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</si>
  <si>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</si>
  <si>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</si>
  <si>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</si>
  <si>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</si>
  <si>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</si>
  <si>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</si>
  <si>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</si>
  <si>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</si>
  <si>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</si>
  <si>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</si>
  <si>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</si>
  <si>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</si>
  <si>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</si>
  <si>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</si>
  <si>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</si>
  <si>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</si>
  <si>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</si>
  <si>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</si>
  <si>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</si>
  <si>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</si>
  <si>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</si>
  <si>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</si>
  <si>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</si>
  <si>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</si>
  <si>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</si>
  <si>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</si>
  <si>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</si>
  <si>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</si>
  <si>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</si>
  <si>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</si>
  <si>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</si>
  <si>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</si>
  <si>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</si>
  <si>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</si>
  <si>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</si>
  <si>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</si>
  <si>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</si>
  <si>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</si>
  <si>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</si>
  <si>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</si>
  <si>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</si>
  <si>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</si>
  <si>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</si>
  <si>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</si>
  <si>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</si>
  <si>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</si>
  <si>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</si>
  <si>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</si>
  <si>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</si>
  <si>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</si>
  <si>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</si>
  <si>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</si>
  <si>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</si>
  <si>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</si>
  <si>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</si>
  <si>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</si>
  <si>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</si>
  <si>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</si>
  <si>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</si>
  <si>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</si>
  <si>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</si>
  <si>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</si>
  <si>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</si>
  <si>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</si>
  <si>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</si>
  <si>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</si>
  <si>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</si>
  <si>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</si>
  <si>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</si>
  <si>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</si>
  <si>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</si>
  <si>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</si>
  <si>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</si>
  <si>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</si>
  <si>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</si>
  <si>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</si>
  <si>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</si>
  <si>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</si>
  <si>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</si>
  <si>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</si>
  <si>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</si>
  <si>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</si>
  <si>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</si>
  <si>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</si>
  <si>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</si>
  <si>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</si>
  <si>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</si>
  <si>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</si>
  <si>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</si>
  <si>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</si>
  <si>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</si>
  <si>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</si>
  <si>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</si>
  <si>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</si>
  <si>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</si>
  <si>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</si>
  <si>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</si>
  <si>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</si>
  <si>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</si>
  <si>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</si>
  <si>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</si>
  <si>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</si>
  <si>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</si>
  <si>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</si>
  <si>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</si>
  <si>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</si>
  <si>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</si>
  <si>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</si>
  <si>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</si>
  <si>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</si>
  <si>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</si>
  <si>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</si>
  <si>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</si>
  <si>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</si>
  <si>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</si>
  <si>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</si>
  <si>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</si>
  <si>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</si>
  <si>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</si>
  <si>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</si>
  <si>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</si>
  <si>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</si>
  <si>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</si>
  <si>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</si>
  <si>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</si>
  <si>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</si>
  <si>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</si>
  <si>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</si>
  <si>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</si>
  <si>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</si>
  <si>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</si>
  <si>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</si>
  <si>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</si>
  <si>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</si>
  <si>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</si>
  <si>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</si>
  <si>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</si>
  <si>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</si>
  <si>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</si>
  <si>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</si>
  <si>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</si>
  <si>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</si>
  <si>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</si>
  <si>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</si>
  <si>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</si>
  <si>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</si>
  <si>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</si>
  <si>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</si>
  <si>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</si>
  <si>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</si>
  <si>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</si>
  <si>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</si>
  <si>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</si>
  <si>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</si>
  <si>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</si>
  <si>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</si>
  <si>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</si>
  <si>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</si>
  <si>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</si>
  <si>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</si>
  <si>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</si>
  <si>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</si>
  <si>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</si>
  <si>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</si>
  <si>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</si>
  <si>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</si>
  <si>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</si>
  <si>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</si>
  <si>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</si>
  <si>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</si>
  <si>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</si>
  <si>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</si>
  <si>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</si>
  <si>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</si>
  <si>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</si>
  <si>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</si>
  <si>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</si>
  <si>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</si>
  <si>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</si>
  <si>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</si>
  <si>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</si>
  <si>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</si>
  <si>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</si>
  <si>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</si>
  <si>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</si>
  <si>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</si>
  <si>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</si>
  <si>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</si>
  <si>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</si>
  <si>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</si>
  <si>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</si>
  <si>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</si>
  <si>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</si>
  <si>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</si>
  <si>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</si>
  <si>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</si>
  <si>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</si>
  <si>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</si>
  <si>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</si>
  <si>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</si>
  <si>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</si>
  <si>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</si>
  <si>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</si>
  <si>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</si>
  <si>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</si>
  <si>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</si>
  <si>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</si>
  <si>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</si>
  <si>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</si>
  <si>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</si>
  <si>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</si>
  <si>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</si>
  <si>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</si>
  <si>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</si>
  <si>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</si>
  <si>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</si>
  <si>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</si>
  <si>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</si>
  <si>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</si>
  <si>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</si>
  <si>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</si>
  <si>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</si>
  <si>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</si>
  <si>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</si>
  <si>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</si>
  <si>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</si>
  <si>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</si>
  <si>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</si>
  <si>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</si>
  <si>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</si>
  <si>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</si>
  <si>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</si>
  <si>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</si>
  <si>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</si>
  <si>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</si>
  <si>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</si>
  <si>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</si>
  <si>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</si>
  <si>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</si>
  <si>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</si>
  <si>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</si>
  <si>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</si>
  <si>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</si>
  <si>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</si>
  <si>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</si>
  <si>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</si>
  <si>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</si>
  <si>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</si>
  <si>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</si>
  <si>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</si>
  <si>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</si>
  <si>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</si>
  <si>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</si>
  <si>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</si>
  <si>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</si>
  <si>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</si>
  <si>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</si>
  <si>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</si>
  <si>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</si>
  <si>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</si>
  <si>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</si>
  <si>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</si>
  <si>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</si>
  <si>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</si>
  <si>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</si>
  <si>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</si>
  <si>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</si>
  <si>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</si>
  <si>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</si>
  <si>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</si>
  <si>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</si>
  <si>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</si>
  <si>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</si>
  <si>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</si>
  <si>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</si>
  <si>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</si>
  <si>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</si>
  <si>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</si>
  <si>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</si>
  <si>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</si>
  <si>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</si>
  <si>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</si>
  <si>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</si>
  <si>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</si>
  <si>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</si>
  <si>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</si>
  <si>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</si>
  <si>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</si>
  <si>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</si>
  <si>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</si>
  <si>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</si>
  <si>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</si>
  <si>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</si>
  <si>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</si>
  <si>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</si>
  <si>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</si>
  <si>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</si>
  <si>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</si>
  <si>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</si>
  <si>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</si>
  <si>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</si>
  <si>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</si>
  <si>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</si>
  <si>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</si>
  <si>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</si>
  <si>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</si>
  <si>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</si>
  <si>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</si>
  <si>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</si>
  <si>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</si>
  <si>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</si>
  <si>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</si>
  <si>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</si>
  <si>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</si>
  <si>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</si>
  <si>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</si>
  <si>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</si>
  <si>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</si>
  <si>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</si>
  <si>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</si>
  <si>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</si>
  <si>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</si>
  <si>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</si>
  <si>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</si>
  <si>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</si>
  <si>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</si>
  <si>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</si>
  <si>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</si>
  <si>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</si>
  <si>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</si>
  <si>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</si>
  <si>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</si>
  <si>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</si>
  <si>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</si>
  <si>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</si>
  <si>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</si>
  <si>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</si>
  <si>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</si>
  <si>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</si>
  <si>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</si>
  <si>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</si>
  <si>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</si>
  <si>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</si>
  <si>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</si>
  <si>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</si>
  <si>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</si>
  <si>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</si>
  <si>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</si>
  <si>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</si>
  <si>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</si>
  <si>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</si>
  <si>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</si>
  <si>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</si>
  <si>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</si>
  <si>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</si>
  <si>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</si>
  <si>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</si>
  <si>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</si>
  <si>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</si>
  <si>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</si>
  <si>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</si>
  <si>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</si>
  <si>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</si>
  <si>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</si>
  <si>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</si>
  <si>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</si>
  <si>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</si>
  <si>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</si>
  <si>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</si>
  <si>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</si>
  <si>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</si>
  <si>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</si>
  <si>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</si>
  <si>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</si>
  <si>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</si>
  <si>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</si>
  <si>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</si>
  <si>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</si>
  <si>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</si>
  <si>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</si>
  <si>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</si>
  <si>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</si>
  <si>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</si>
  <si>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</si>
  <si>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</si>
  <si>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</si>
  <si>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</si>
  <si>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</si>
  <si>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</si>
  <si>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</si>
  <si>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</si>
  <si>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</si>
  <si>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</si>
  <si>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</si>
  <si>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</si>
  <si>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</si>
  <si>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</si>
  <si>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</si>
  <si>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</si>
  <si>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</si>
  <si>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</si>
  <si>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</si>
  <si>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</si>
  <si>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</si>
  <si>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</si>
  <si>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</si>
  <si>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</si>
  <si>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</si>
  <si>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</si>
  <si>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</si>
  <si>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</si>
  <si>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</si>
  <si>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</si>
  <si>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</si>
  <si>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</si>
  <si>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</si>
  <si>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</si>
  <si>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</si>
  <si>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</si>
  <si>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</si>
  <si>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</si>
  <si>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</si>
  <si>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</si>
  <si>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</si>
  <si>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</si>
  <si>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</si>
  <si>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</si>
  <si>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</si>
  <si>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</si>
  <si>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</si>
  <si>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</si>
  <si>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</si>
  <si>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</si>
  <si>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</si>
  <si>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</si>
  <si>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</si>
  <si>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</si>
  <si>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</si>
  <si>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</si>
  <si>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</si>
  <si>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</si>
  <si>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</si>
  <si>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</si>
  <si>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</si>
  <si>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</si>
  <si>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</si>
  <si>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</si>
  <si>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</si>
  <si>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</si>
  <si>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</si>
  <si>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</si>
  <si>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</si>
  <si>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</si>
  <si>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</si>
  <si>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</si>
  <si>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</si>
  <si>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</si>
  <si>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</si>
  <si>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</si>
  <si>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</si>
  <si>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</si>
  <si>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</si>
  <si>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</si>
  <si>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</si>
  <si>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</si>
  <si>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</si>
  <si>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</si>
  <si>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</si>
  <si>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</si>
  <si>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</si>
  <si>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</si>
  <si>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</si>
  <si>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</si>
  <si>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</si>
  <si>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</si>
  <si>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</si>
  <si>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</si>
  <si>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</si>
  <si>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</si>
  <si>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</si>
  <si>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</si>
  <si>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</si>
  <si>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</si>
  <si>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</si>
  <si>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</si>
  <si>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</si>
  <si>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</si>
  <si>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</si>
  <si>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</si>
  <si>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</si>
  <si>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</si>
  <si>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</si>
  <si>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</si>
  <si>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</si>
  <si>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</si>
  <si>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</si>
  <si>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</si>
  <si>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</si>
  <si>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</si>
  <si>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</si>
  <si>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</si>
  <si>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</si>
  <si>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</si>
  <si>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</si>
  <si>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</si>
  <si>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</si>
  <si>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</si>
  <si>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</si>
  <si>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</si>
  <si>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</si>
  <si>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</si>
  <si>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</si>
  <si>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</si>
  <si>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</si>
  <si>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</si>
  <si>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</si>
  <si>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</si>
  <si>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</si>
  <si>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</si>
  <si>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</si>
  <si>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</si>
  <si>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</si>
  <si>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</si>
  <si>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</si>
  <si>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</si>
  <si>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</si>
  <si>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</si>
  <si>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</si>
  <si>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</si>
  <si>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</si>
  <si>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</si>
  <si>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</si>
  <si>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</si>
  <si>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</si>
  <si>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</si>
  <si>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</si>
  <si>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</si>
  <si>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</si>
  <si>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</si>
  <si>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</si>
  <si>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</si>
  <si>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</si>
  <si>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</si>
  <si>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</si>
  <si>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</si>
  <si>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</si>
  <si>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</si>
  <si>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</si>
  <si>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</si>
  <si>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</si>
  <si>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</si>
  <si>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</si>
  <si>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</si>
  <si>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</si>
  <si>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</si>
  <si>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</si>
  <si>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</si>
  <si>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</si>
  <si>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</si>
  <si>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</si>
  <si>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</si>
  <si>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</si>
  <si>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</si>
  <si>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</si>
  <si>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</si>
  <si>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</si>
  <si>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</si>
  <si>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</si>
  <si>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</si>
  <si>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</si>
  <si>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</si>
  <si>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</si>
  <si>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</si>
  <si>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</si>
  <si>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</si>
  <si>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</si>
  <si>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</si>
  <si>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</si>
  <si>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</si>
  <si>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</si>
  <si>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</si>
  <si>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</si>
  <si>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</si>
  <si>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</si>
  <si>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</si>
  <si>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</si>
  <si>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</si>
  <si>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</si>
  <si>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</si>
  <si>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</si>
  <si>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</si>
  <si>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</si>
  <si>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</si>
  <si>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</si>
  <si>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</si>
  <si>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</si>
  <si>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</si>
  <si>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</si>
  <si>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</si>
  <si>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</si>
  <si>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</si>
  <si>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</si>
  <si>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</si>
  <si>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</si>
  <si>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</si>
  <si>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</si>
  <si>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</si>
  <si>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</si>
  <si>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</si>
  <si>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</si>
  <si>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</si>
  <si>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</si>
  <si>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</si>
  <si>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</si>
  <si>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</si>
  <si>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</si>
  <si>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</si>
  <si>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</si>
  <si>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</si>
  <si>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</si>
  <si>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</si>
  <si>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</si>
  <si>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</si>
  <si>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</si>
  <si>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</si>
  <si>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</si>
  <si>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</si>
  <si>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</si>
  <si>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</si>
  <si>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</si>
  <si>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</si>
  <si>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</si>
  <si>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</si>
  <si>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</si>
  <si>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</si>
  <si>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</si>
  <si>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</si>
  <si>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</si>
  <si>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</si>
  <si>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</si>
  <si>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</si>
  <si>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</si>
  <si>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</si>
  <si>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</si>
  <si>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</si>
  <si>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</si>
  <si>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</si>
  <si>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</si>
  <si>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</si>
  <si>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</si>
  <si>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</si>
  <si>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</si>
  <si>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</si>
  <si>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</si>
  <si>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</si>
  <si>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</si>
  <si>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</si>
  <si>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</si>
  <si>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</si>
  <si>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</si>
  <si>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</si>
  <si>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</si>
  <si>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</si>
  <si>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</si>
  <si>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</si>
  <si>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</si>
  <si>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</si>
  <si>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</si>
  <si>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</si>
  <si>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</si>
  <si>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</si>
  <si>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</si>
  <si>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</si>
  <si>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</si>
  <si>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</si>
  <si>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</si>
  <si>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</si>
  <si>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</si>
  <si>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</si>
  <si>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</si>
  <si>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</si>
  <si>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</si>
  <si>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</si>
  <si>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</si>
  <si>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</si>
  <si>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</si>
  <si>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</si>
  <si>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</si>
  <si>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</si>
  <si>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</si>
  <si>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</si>
  <si>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</si>
  <si>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</si>
  <si>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</si>
  <si>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</si>
  <si>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</si>
  <si>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</si>
  <si>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</si>
  <si>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</si>
  <si>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</si>
  <si>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</si>
  <si>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</si>
  <si>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</si>
  <si>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</si>
  <si>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</si>
  <si>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</si>
  <si>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</si>
  <si>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</si>
  <si>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</si>
  <si>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</si>
  <si>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</si>
  <si>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</si>
  <si>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</si>
  <si>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</si>
  <si>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</si>
  <si>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</si>
  <si>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</si>
  <si>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</si>
  <si>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</si>
  <si>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</si>
  <si>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</si>
  <si>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</si>
  <si>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</si>
  <si>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</si>
  <si>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</si>
  <si>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</si>
  <si>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</si>
  <si>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</si>
  <si>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</si>
  <si>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</si>
  <si>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</si>
  <si>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</si>
  <si>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</si>
  <si>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</si>
  <si>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</si>
  <si>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</si>
  <si>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</si>
  <si>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</si>
  <si>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</si>
  <si>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</si>
  <si>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</si>
  <si>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</si>
  <si>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</si>
  <si>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</si>
  <si>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</si>
  <si>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</si>
  <si>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</si>
  <si>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</si>
  <si>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</si>
  <si>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</si>
  <si>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</si>
  <si>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</si>
  <si>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</si>
  <si>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</si>
  <si>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</si>
  <si>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</si>
  <si>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</si>
  <si>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</si>
  <si>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</si>
  <si>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</si>
  <si>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</si>
  <si>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</si>
  <si>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</si>
  <si>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</si>
  <si>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</si>
  <si>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</si>
  <si>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</si>
  <si>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</si>
  <si>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</si>
  <si>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</si>
  <si>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</si>
  <si>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</si>
  <si>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</si>
  <si>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</si>
  <si>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</si>
  <si>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</si>
  <si>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</si>
  <si>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</si>
  <si>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</si>
  <si>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</si>
  <si>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</si>
  <si>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</si>
  <si>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</si>
  <si>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</si>
  <si>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</si>
  <si>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</si>
  <si>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</si>
  <si>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</si>
  <si>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</si>
  <si>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</si>
  <si>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</si>
  <si>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</si>
  <si>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</si>
  <si>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</si>
  <si>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</si>
  <si>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</si>
  <si>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</si>
  <si>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</si>
  <si>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</si>
  <si>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</si>
  <si>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</si>
  <si>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</si>
  <si>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</si>
  <si>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</si>
  <si>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</si>
  <si>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</si>
  <si>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</si>
  <si>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</si>
  <si>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</si>
  <si>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</si>
  <si>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</si>
  <si>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</si>
  <si>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</si>
  <si>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</si>
  <si>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</si>
  <si>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</si>
  <si>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</si>
  <si>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</si>
  <si>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</si>
  <si>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</si>
  <si>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</si>
  <si>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</si>
  <si>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</si>
  <si>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</si>
  <si>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</si>
  <si>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</si>
  <si>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</si>
  <si>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</si>
  <si>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</si>
  <si>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</si>
  <si>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</si>
  <si>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</si>
  <si>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</si>
  <si>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</si>
  <si>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</si>
  <si>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</si>
  <si>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</si>
  <si>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</si>
  <si>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</si>
  <si>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</si>
  <si>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</si>
  <si>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</si>
  <si>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</si>
  <si>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</si>
  <si>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</si>
  <si>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</si>
  <si>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</si>
  <si>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</si>
  <si>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</si>
  <si>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</si>
  <si>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</si>
  <si>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</si>
  <si>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</si>
  <si>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</si>
  <si>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</si>
  <si>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</si>
  <si>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</si>
  <si>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</si>
  <si>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</si>
  <si>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</si>
  <si>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</si>
  <si>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</si>
  <si>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</si>
  <si>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</si>
  <si>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</si>
  <si>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</si>
  <si>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</si>
  <si>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</si>
  <si>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</si>
  <si>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</si>
  <si>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</si>
  <si>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</si>
  <si>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</si>
  <si>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</si>
  <si>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</si>
  <si>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</si>
  <si>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</si>
  <si>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</si>
  <si>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</si>
  <si>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</si>
  <si>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</si>
  <si>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</si>
  <si>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</si>
  <si>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</si>
  <si>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</si>
  <si>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</si>
  <si>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</si>
  <si>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</si>
  <si>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</si>
  <si>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</si>
  <si>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</si>
  <si>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</si>
  <si>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</si>
  <si>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</si>
  <si>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</si>
  <si>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</si>
  <si>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</si>
  <si>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</si>
  <si>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</si>
  <si>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</si>
  <si>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</si>
  <si>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</si>
  <si>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</si>
  <si>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</si>
  <si>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</si>
  <si>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</si>
  <si>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</si>
  <si>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</si>
  <si>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</si>
  <si>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</si>
  <si>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</si>
  <si>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</si>
  <si>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</si>
  <si>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</si>
  <si>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</si>
  <si>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</si>
  <si>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</si>
  <si>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</si>
  <si>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</si>
  <si>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</si>
  <si>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</si>
  <si>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</si>
  <si>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</si>
  <si>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</si>
  <si>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</si>
  <si>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</si>
  <si>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</si>
  <si>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</si>
  <si>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</si>
  <si>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</si>
  <si>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</si>
  <si>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</si>
  <si>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</si>
  <si>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</si>
  <si>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</si>
  <si>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</si>
  <si>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</si>
  <si>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</si>
  <si>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</si>
  <si>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</si>
  <si>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</si>
  <si>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</si>
  <si>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</si>
  <si>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</si>
  <si>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</si>
  <si>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</si>
  <si>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</si>
  <si>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</si>
  <si>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</si>
  <si>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</si>
  <si>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</si>
  <si>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</si>
  <si>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</si>
  <si>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</si>
  <si>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</si>
  <si>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</si>
  <si>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</si>
  <si>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</si>
  <si>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</si>
  <si>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</si>
  <si>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</si>
  <si>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</si>
  <si>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</si>
  <si>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</si>
  <si>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</si>
  <si>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</si>
  <si>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</si>
  <si>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</si>
  <si>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</si>
  <si>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</si>
  <si>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</si>
  <si>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</si>
  <si>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</si>
  <si>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</si>
  <si>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</si>
  <si>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</si>
  <si>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</si>
  <si>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</si>
  <si>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</si>
  <si>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</si>
  <si>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</si>
  <si>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</si>
  <si>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</si>
  <si>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</si>
  <si>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</si>
  <si>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</si>
  <si>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</si>
  <si>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</si>
  <si>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</si>
  <si>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</si>
  <si>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</si>
  <si>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</si>
  <si>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</si>
  <si>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</si>
  <si>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</si>
  <si>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</si>
  <si>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</si>
  <si>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</si>
  <si>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</si>
  <si>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</si>
  <si>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</si>
  <si>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</si>
  <si>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</si>
  <si>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</si>
  <si>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</si>
  <si>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</si>
  <si>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</si>
  <si>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</si>
  <si>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</si>
  <si>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</si>
  <si>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</si>
  <si>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</si>
  <si>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</si>
  <si>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</si>
  <si>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</si>
  <si>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</si>
  <si>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</si>
  <si>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</si>
  <si>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</si>
  <si>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</si>
  <si>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</si>
  <si>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</si>
  <si>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</si>
  <si>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</si>
  <si>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</si>
  <si>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</si>
  <si>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</si>
  <si>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</si>
  <si>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</si>
  <si>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</si>
  <si>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</si>
  <si>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</si>
  <si>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</si>
  <si>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</si>
  <si>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</si>
  <si>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</si>
  <si>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</si>
  <si>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</si>
  <si>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</si>
  <si>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</si>
  <si>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</si>
  <si>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</si>
  <si>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</si>
  <si>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</si>
  <si>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</si>
  <si>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</si>
  <si>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</si>
  <si>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</si>
  <si>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</si>
  <si>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</si>
  <si>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</si>
  <si>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</si>
  <si>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</si>
  <si>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</si>
  <si>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</si>
  <si>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</si>
  <si>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</si>
  <si>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</si>
  <si>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</si>
  <si>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</si>
  <si>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</si>
  <si>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</si>
  <si>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</si>
  <si>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</si>
  <si>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</si>
  <si>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</si>
  <si>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</si>
  <si>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</si>
  <si>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</si>
  <si>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</si>
  <si>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</si>
  <si>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</si>
  <si>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</si>
  <si>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</si>
  <si>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</si>
  <si>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</si>
  <si>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</si>
  <si>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</si>
  <si>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</si>
  <si>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</si>
  <si>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</si>
  <si>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</si>
  <si>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</si>
  <si>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</si>
  <si>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</si>
  <si>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</si>
  <si>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</si>
  <si>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</si>
  <si>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</si>
  <si>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</si>
  <si>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</si>
  <si>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</si>
  <si>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</si>
  <si>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</si>
  <si>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</si>
  <si>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</si>
  <si>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</si>
  <si>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</si>
  <si>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</si>
  <si>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</si>
  <si>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</si>
  <si>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</si>
  <si>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</si>
  <si>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</si>
  <si>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</si>
  <si>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</si>
  <si>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</si>
  <si>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</si>
  <si>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</si>
  <si>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</si>
  <si>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</si>
  <si>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</si>
  <si>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</si>
  <si>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</si>
  <si>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</si>
  <si>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</si>
  <si>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</si>
  <si>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</si>
  <si>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</si>
  <si>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</si>
  <si>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</si>
  <si>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</si>
  <si>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</si>
  <si>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</si>
  <si>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</si>
  <si>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</si>
  <si>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</si>
  <si>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</si>
  <si>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</si>
  <si>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</si>
  <si>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</si>
  <si>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</si>
  <si>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</si>
  <si>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</si>
  <si>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</si>
  <si>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</si>
  <si>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</si>
  <si>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</si>
  <si>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</si>
  <si>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</si>
  <si>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</si>
  <si>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</si>
  <si>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</si>
  <si>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</si>
  <si>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</si>
  <si>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</si>
  <si>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</si>
  <si>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</si>
  <si>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</si>
  <si>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</si>
  <si>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</si>
  <si>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</si>
  <si>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</si>
  <si>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</si>
  <si>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</si>
  <si>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</si>
  <si>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</si>
  <si>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</si>
  <si>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</si>
  <si>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</si>
  <si>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</si>
  <si>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</si>
  <si>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</si>
  <si>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</si>
  <si>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</si>
  <si>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</si>
  <si>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</si>
  <si>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</si>
  <si>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</si>
  <si>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</si>
  <si>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</si>
  <si>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</si>
  <si>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</si>
  <si>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</si>
  <si>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</si>
  <si>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</si>
  <si>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</si>
  <si>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</si>
  <si>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</si>
  <si>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</si>
  <si>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</si>
  <si>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</si>
  <si>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</si>
  <si>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</si>
  <si>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</si>
  <si>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</si>
  <si>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</si>
  <si>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</si>
  <si>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</si>
  <si>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</si>
  <si>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</si>
  <si>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</si>
  <si>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</si>
  <si>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</si>
  <si>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</si>
  <si>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</si>
  <si>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</si>
  <si>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</si>
  <si>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</si>
  <si>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</si>
  <si>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</si>
  <si>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</si>
  <si>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</si>
  <si>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</si>
  <si>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</si>
  <si>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</si>
  <si>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</si>
  <si>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</si>
  <si>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</si>
  <si>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</si>
  <si>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</si>
  <si>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</si>
  <si>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</si>
  <si>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</si>
  <si>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</si>
  <si>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</si>
  <si>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</si>
  <si>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</si>
  <si>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</si>
  <si>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</si>
  <si>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</si>
  <si>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</si>
  <si>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</si>
  <si>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</si>
  <si>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</si>
  <si>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</si>
  <si>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</si>
  <si>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</si>
  <si>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</si>
  <si>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</si>
  <si>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</si>
  <si>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</si>
  <si>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</si>
  <si>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</si>
  <si>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</si>
  <si>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</si>
  <si>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</si>
  <si>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</si>
  <si>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</si>
  <si>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</si>
  <si>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</si>
  <si>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</si>
  <si>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</si>
  <si>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</si>
  <si>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</si>
  <si>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</si>
  <si>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</si>
  <si>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</si>
  <si>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</si>
  <si>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</si>
  <si>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</si>
  <si>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</si>
  <si>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</si>
  <si>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</si>
  <si>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</si>
  <si>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</si>
  <si>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</si>
  <si>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</si>
  <si>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</si>
  <si>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</si>
  <si>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</si>
  <si>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</si>
  <si>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</si>
  <si>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</si>
  <si>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</si>
  <si>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</si>
  <si>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</si>
  <si>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</si>
  <si>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</si>
  <si>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</si>
  <si>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</si>
  <si>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</si>
  <si>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</si>
  <si>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</si>
  <si>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</si>
  <si>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</si>
  <si>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</si>
  <si>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</si>
  <si>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</si>
  <si>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</si>
  <si>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</si>
  <si>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</si>
  <si>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</si>
  <si>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</si>
  <si>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</si>
  <si>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</si>
  <si>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</si>
  <si>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</si>
  <si>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</si>
  <si>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</si>
  <si>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</si>
  <si>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</si>
  <si>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</si>
  <si>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</si>
  <si>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</si>
  <si>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</si>
  <si>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</si>
  <si>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</si>
  <si>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</si>
  <si>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</si>
  <si>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</si>
  <si>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</si>
  <si>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</si>
  <si>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</si>
  <si>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</si>
  <si>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</si>
  <si>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</si>
  <si>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</si>
  <si>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</si>
  <si>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</si>
  <si>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</si>
  <si>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</si>
  <si>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</si>
  <si>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</si>
  <si>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</si>
  <si>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</si>
  <si>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</si>
  <si>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</si>
  <si>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</si>
  <si>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</si>
  <si>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</si>
  <si>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</si>
  <si>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</si>
  <si>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</si>
  <si>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</si>
  <si>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</si>
  <si>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</si>
  <si>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</si>
  <si>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</si>
  <si>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</si>
  <si>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</si>
  <si>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</si>
  <si>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</si>
  <si>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</si>
  <si>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</si>
  <si>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</si>
  <si>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</si>
  <si>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</si>
  <si>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</si>
  <si>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</si>
  <si>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</si>
  <si>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</si>
  <si>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</si>
  <si>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</si>
  <si>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</si>
  <si>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</si>
  <si>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</si>
  <si>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</si>
  <si>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</si>
  <si>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</si>
  <si>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</si>
  <si>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</si>
  <si>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</si>
  <si>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</si>
  <si>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</si>
  <si>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</si>
  <si>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</si>
  <si>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</si>
  <si>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</si>
  <si>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</si>
  <si>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</si>
  <si>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</si>
  <si>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</si>
  <si>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</si>
  <si>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</si>
  <si>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</si>
  <si>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</si>
  <si>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</si>
  <si>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</si>
  <si>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</si>
  <si>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</si>
  <si>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</si>
  <si>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</si>
  <si>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</si>
  <si>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</si>
  <si>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</si>
  <si>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</si>
  <si>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</si>
  <si>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</si>
  <si>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</si>
  <si>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</si>
  <si>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</si>
  <si>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</si>
  <si>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</si>
  <si>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</si>
  <si>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</si>
  <si>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</si>
  <si>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</si>
  <si>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</si>
  <si>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</si>
  <si>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</si>
  <si>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</si>
  <si>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</si>
  <si>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</si>
  <si>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</si>
  <si>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</si>
  <si>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</si>
  <si>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</si>
  <si>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</si>
  <si>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</si>
  <si>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</si>
  <si>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</si>
  <si>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</si>
  <si>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</si>
  <si>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</si>
  <si>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</si>
  <si>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</si>
  <si>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</si>
  <si>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</si>
  <si>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</si>
  <si>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</si>
  <si>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</si>
  <si>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</si>
  <si>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</si>
  <si>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</si>
  <si>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</si>
  <si>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</si>
  <si>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</si>
  <si>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</si>
  <si>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</si>
  <si>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</si>
  <si>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</si>
  <si>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</si>
  <si>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</si>
  <si>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</si>
  <si>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</si>
  <si>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</si>
  <si>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</si>
  <si>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</si>
  <si>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</si>
  <si>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</si>
  <si>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</si>
  <si>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</si>
  <si>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</si>
  <si>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</si>
  <si>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</si>
  <si>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</si>
  <si>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</si>
  <si>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</si>
  <si>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</si>
  <si>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</si>
  <si>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</si>
  <si>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</si>
  <si>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</si>
  <si>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</si>
  <si>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</si>
  <si>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</si>
  <si>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</si>
  <si>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</si>
  <si>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</si>
  <si>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</si>
  <si>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</si>
  <si>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</si>
  <si>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</si>
  <si>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</si>
  <si>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</si>
  <si>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</si>
  <si>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</si>
  <si>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</si>
  <si>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</si>
  <si>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</si>
  <si>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</si>
  <si>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</si>
  <si>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</si>
  <si>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</si>
  <si>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</si>
  <si>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</si>
  <si>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</si>
  <si>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</si>
  <si>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</si>
  <si>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</si>
  <si>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</si>
  <si>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</si>
  <si>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</si>
  <si>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</si>
  <si>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</si>
  <si>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</si>
  <si>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</si>
  <si>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</si>
  <si>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</si>
  <si>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</si>
  <si>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</si>
  <si>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</si>
  <si>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</si>
  <si>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</si>
  <si>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</si>
  <si>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</si>
  <si>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</si>
  <si>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</si>
  <si>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</si>
  <si>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</si>
  <si>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</si>
  <si>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</si>
  <si>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</si>
  <si>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</si>
  <si>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</si>
  <si>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</si>
  <si>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</si>
  <si>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</si>
  <si>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</si>
  <si>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</si>
  <si>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</si>
  <si>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</si>
  <si>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</si>
  <si>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</si>
  <si>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</si>
  <si>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</si>
  <si>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</si>
  <si>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</si>
  <si>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</si>
  <si>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</si>
  <si>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</si>
  <si>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</si>
  <si>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</si>
  <si>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</si>
  <si>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</si>
  <si>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</si>
  <si>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</si>
  <si>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</si>
  <si>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</si>
  <si>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</si>
  <si>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</si>
  <si>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</si>
  <si>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</si>
  <si>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</si>
  <si>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</si>
  <si>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</si>
  <si>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</si>
  <si>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</si>
  <si>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</si>
  <si>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</si>
  <si>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</si>
  <si>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</si>
  <si>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</si>
  <si>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</si>
  <si>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</si>
  <si>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</si>
  <si>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</si>
  <si>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</si>
  <si>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</si>
  <si>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</si>
  <si>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</si>
  <si>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</si>
  <si>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</si>
  <si>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</si>
  <si>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</si>
  <si>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</si>
  <si>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</si>
  <si>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</si>
  <si>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</si>
  <si>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</si>
  <si>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</si>
  <si>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</si>
  <si>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</si>
  <si>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</si>
  <si>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</si>
  <si>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</si>
  <si>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</si>
  <si>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</si>
  <si>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</si>
  <si>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</si>
  <si>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</si>
  <si>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</si>
  <si>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</si>
  <si>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</si>
  <si>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</si>
  <si>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</si>
  <si>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</si>
  <si>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</si>
  <si>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</si>
  <si>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</si>
  <si>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</si>
  <si>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</si>
  <si>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</si>
  <si>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</si>
  <si>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</si>
  <si>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</si>
  <si>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</si>
  <si>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</si>
  <si>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</si>
  <si>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</si>
  <si>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</si>
  <si>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</si>
  <si>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</si>
  <si>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</si>
  <si>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</si>
  <si>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</si>
  <si>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</si>
  <si>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</si>
  <si>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</si>
  <si>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</si>
  <si>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</si>
  <si>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</si>
  <si>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</si>
  <si>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</si>
  <si>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</si>
  <si>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</si>
  <si>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</si>
  <si>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</si>
  <si>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</si>
  <si>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</si>
  <si>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</si>
  <si>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</si>
  <si>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</si>
  <si>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</si>
  <si>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</si>
  <si>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</si>
  <si>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</si>
  <si>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</si>
  <si>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</si>
  <si>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</si>
  <si>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</si>
  <si>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</si>
  <si>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</si>
  <si>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</si>
  <si>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</si>
  <si>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</si>
  <si>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</si>
  <si>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</si>
  <si>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</si>
  <si>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</si>
  <si>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</si>
  <si>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</si>
  <si>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</si>
  <si>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</si>
  <si>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</si>
  <si>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</si>
  <si>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</si>
  <si>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</si>
  <si>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</si>
  <si>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</si>
  <si>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</si>
  <si>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</si>
  <si>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</si>
  <si>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</si>
  <si>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</si>
  <si>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</si>
  <si>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</si>
  <si>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</si>
  <si>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</si>
  <si>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</si>
  <si>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</si>
  <si>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</si>
  <si>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</si>
  <si>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</si>
  <si>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</si>
  <si>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</si>
  <si>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</si>
  <si>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</si>
  <si>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</si>
  <si>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</si>
  <si>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</si>
  <si>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</si>
  <si>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</si>
  <si>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</si>
  <si>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</si>
  <si>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</si>
  <si>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</si>
  <si>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</si>
  <si>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</si>
  <si>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</si>
  <si>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</si>
  <si>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</si>
  <si>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</si>
  <si>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</si>
  <si>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</si>
  <si>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</si>
  <si>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</si>
  <si>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</si>
  <si>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</si>
  <si>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</si>
  <si>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</si>
  <si>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</si>
  <si>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</si>
  <si>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</si>
  <si>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</si>
  <si>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</si>
  <si>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</si>
  <si>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</si>
  <si>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</si>
  <si>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</si>
  <si>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</si>
  <si>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</si>
  <si>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</si>
  <si>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</si>
  <si>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</si>
  <si>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</si>
  <si>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</si>
  <si>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</si>
  <si>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</si>
  <si>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</si>
  <si>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</si>
  <si>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</si>
  <si>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</si>
  <si>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</si>
  <si>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</si>
  <si>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</si>
  <si>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</si>
  <si>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</si>
  <si>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</si>
  <si>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</si>
  <si>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</si>
  <si>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</si>
  <si>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</si>
  <si>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</si>
  <si>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</si>
  <si>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</si>
  <si>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</si>
  <si>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</si>
  <si>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</si>
  <si>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</si>
  <si>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</si>
  <si>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</si>
  <si>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</si>
  <si>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</si>
  <si>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</si>
  <si>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</si>
  <si>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</si>
  <si>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</si>
  <si>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</si>
  <si>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</si>
  <si>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</si>
  <si>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</si>
  <si>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</si>
  <si>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</si>
  <si>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</si>
  <si>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</si>
  <si>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</si>
  <si>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</si>
  <si>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</si>
  <si>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</si>
  <si>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</si>
  <si>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</si>
  <si>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</si>
  <si>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</si>
  <si>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</si>
  <si>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</si>
  <si>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</si>
  <si>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</si>
  <si>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</si>
  <si>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</si>
  <si>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</si>
  <si>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</si>
  <si>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</si>
  <si>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</si>
  <si>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</si>
  <si>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</si>
  <si>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</si>
  <si>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</si>
  <si>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</si>
  <si>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</si>
  <si>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</si>
  <si>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</si>
  <si>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</si>
  <si>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</si>
  <si>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</si>
  <si>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</si>
  <si>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</si>
  <si>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</si>
  <si>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</si>
  <si>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</si>
  <si>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</si>
  <si>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</si>
  <si>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</si>
  <si>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</si>
  <si>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</si>
  <si>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</si>
  <si>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</si>
  <si>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</si>
  <si>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</si>
  <si>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</si>
  <si>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</si>
  <si>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</si>
  <si>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</si>
  <si>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</si>
  <si>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</si>
  <si>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</si>
  <si>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</si>
  <si>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</si>
  <si>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</si>
  <si>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</si>
  <si>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</si>
  <si>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</si>
  <si>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</si>
  <si>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</si>
  <si>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</si>
  <si>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</si>
  <si>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</si>
  <si>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</si>
  <si>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</si>
  <si>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</si>
  <si>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</si>
  <si>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</si>
  <si>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</si>
  <si>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</si>
  <si>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</si>
  <si>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</si>
  <si>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</si>
  <si>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</si>
  <si>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</si>
  <si>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</si>
  <si>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</si>
  <si>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</si>
  <si>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</si>
  <si>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</si>
  <si>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</si>
  <si>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</si>
  <si>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</si>
  <si>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</si>
  <si>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</si>
  <si>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</si>
  <si>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</si>
  <si>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</si>
  <si>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</si>
  <si>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</si>
  <si>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</si>
  <si>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</si>
  <si>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</si>
  <si>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</si>
  <si>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</si>
  <si>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</si>
  <si>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</si>
  <si>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</si>
  <si>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</si>
  <si>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</si>
  <si>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</si>
  <si>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</si>
  <si>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</si>
  <si>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</si>
  <si>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</si>
  <si>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</si>
  <si>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</si>
  <si>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</si>
  <si>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</si>
  <si>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</si>
  <si>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</si>
  <si>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</si>
  <si>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</si>
  <si>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</si>
  <si>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</si>
  <si>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</si>
  <si>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</si>
  <si>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</si>
  <si>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</si>
  <si>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</si>
  <si>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</si>
  <si>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</si>
  <si>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</si>
  <si>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</si>
  <si>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</si>
  <si>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</si>
  <si>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</si>
  <si>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</si>
  <si>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</si>
  <si>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</si>
  <si>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</si>
  <si>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</si>
  <si>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</si>
  <si>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</si>
  <si>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</si>
  <si>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</si>
  <si>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</si>
  <si>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</si>
  <si>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</si>
  <si>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</si>
  <si>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</si>
  <si>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</si>
  <si>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</si>
  <si>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</si>
  <si>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</si>
  <si>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</si>
  <si>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</si>
  <si>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</si>
  <si>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</si>
  <si>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</si>
  <si>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</si>
  <si>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</si>
  <si>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</si>
  <si>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</si>
  <si>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</si>
  <si>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</si>
  <si>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</si>
  <si>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</si>
  <si>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</si>
  <si>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</si>
  <si>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</si>
  <si>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</si>
  <si>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</si>
  <si>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</si>
  <si>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</si>
  <si>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</si>
  <si>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</si>
  <si>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</si>
  <si>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</si>
  <si>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</si>
  <si>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</si>
  <si>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</si>
  <si>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</si>
  <si>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</si>
  <si>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</si>
  <si>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</si>
  <si>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</si>
  <si>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</si>
  <si>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</si>
  <si>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</si>
  <si>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</si>
  <si>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</si>
  <si>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</si>
  <si>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</si>
  <si>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</si>
  <si>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</si>
  <si>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</si>
  <si>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</si>
  <si>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</si>
  <si>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</si>
  <si>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</si>
  <si>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</si>
  <si>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</si>
  <si>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</si>
  <si>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</si>
  <si>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</si>
  <si>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</si>
  <si>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</si>
  <si>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</si>
  <si>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</si>
  <si>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</si>
  <si>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</si>
  <si>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</si>
  <si>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</si>
  <si>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</si>
  <si>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</si>
  <si>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</si>
  <si>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</si>
  <si>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</si>
  <si>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</si>
  <si>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</si>
  <si>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</si>
  <si>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</si>
  <si>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</si>
  <si>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</si>
  <si>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</si>
  <si>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</si>
  <si>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</si>
  <si>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</si>
  <si>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</si>
  <si>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</si>
  <si>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</si>
  <si>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</si>
  <si>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</si>
  <si>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</si>
  <si>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</si>
  <si>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</si>
  <si>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</si>
  <si>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</si>
  <si>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</si>
  <si>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</si>
  <si>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</si>
  <si>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</si>
  <si>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</si>
  <si>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</si>
  <si>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</si>
  <si>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</si>
  <si>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</si>
  <si>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</si>
  <si>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</si>
  <si>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</si>
  <si>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</si>
  <si>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</si>
  <si>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</si>
  <si>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</si>
  <si>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</si>
  <si>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</si>
  <si>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</si>
  <si>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</si>
  <si>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</si>
  <si>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</si>
  <si>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</si>
  <si>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</si>
  <si>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</si>
  <si>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</si>
  <si>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</si>
  <si>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</si>
  <si>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</si>
  <si>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</si>
  <si>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</si>
  <si>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</si>
  <si>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</si>
  <si>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</si>
  <si>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</si>
  <si>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</si>
  <si>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</si>
  <si>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</si>
  <si>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</si>
  <si>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</si>
  <si>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</si>
  <si>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</si>
  <si>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</si>
  <si>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</si>
  <si>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</si>
  <si>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</si>
  <si>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</si>
  <si>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</si>
  <si>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</si>
  <si>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</si>
  <si>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</si>
  <si>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</si>
  <si>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</si>
  <si>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</si>
  <si>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</si>
  <si>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</si>
  <si>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</si>
  <si>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</si>
  <si>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</si>
  <si>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</si>
  <si>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</si>
  <si>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</si>
  <si>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</si>
  <si>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</si>
  <si>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</si>
  <si>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</si>
  <si>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</si>
  <si>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</si>
  <si>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</si>
  <si>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</si>
  <si>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</si>
  <si>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</si>
  <si>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</si>
  <si>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</si>
  <si>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</si>
  <si>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</si>
  <si>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</si>
  <si>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</si>
  <si>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</si>
  <si>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</si>
  <si>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</si>
  <si>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</si>
  <si>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</si>
  <si>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</si>
  <si>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</si>
  <si>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</si>
  <si>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</si>
  <si>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</si>
  <si>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</si>
  <si>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</si>
  <si>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</si>
  <si>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</si>
  <si>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</si>
  <si>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</si>
  <si>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</si>
  <si>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</si>
  <si>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</si>
  <si>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</si>
  <si>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</si>
  <si>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</si>
  <si>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</si>
  <si>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</si>
  <si>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</si>
  <si>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</si>
  <si>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</si>
  <si>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</si>
  <si>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</si>
  <si>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</si>
  <si>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</si>
  <si>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</si>
  <si>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</si>
  <si>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</si>
  <si>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</si>
  <si>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</si>
  <si>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</si>
  <si>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</si>
  <si>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</si>
  <si>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</si>
  <si>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</si>
  <si>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</si>
  <si>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</si>
  <si>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</si>
  <si>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</si>
  <si>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</si>
  <si>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</si>
  <si>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</si>
  <si>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</si>
  <si>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</si>
  <si>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</si>
  <si>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</si>
  <si>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</si>
  <si>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</si>
  <si>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</si>
  <si>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</si>
  <si>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</si>
  <si>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</si>
  <si>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</si>
  <si>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</si>
  <si>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</si>
  <si>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</si>
  <si>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</si>
  <si>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</si>
  <si>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</si>
  <si>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</si>
  <si>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</si>
  <si>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</si>
  <si>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</si>
  <si>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</si>
  <si>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</si>
  <si>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</si>
  <si>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</si>
  <si>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</si>
  <si>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</si>
  <si>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</si>
  <si>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</si>
  <si>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</si>
  <si>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</si>
  <si>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</si>
  <si>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</si>
  <si>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</si>
  <si>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</si>
  <si>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</si>
  <si>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</si>
  <si>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</si>
  <si>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</si>
  <si>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</si>
  <si>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</si>
  <si>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</si>
  <si>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</si>
  <si>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</si>
  <si>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</si>
  <si>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</si>
  <si>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</si>
  <si>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</si>
  <si>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</si>
  <si>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</si>
  <si>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</si>
  <si>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</si>
  <si>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</si>
  <si>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</si>
  <si>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</si>
  <si>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</si>
  <si>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</si>
  <si>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</si>
  <si>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</si>
  <si>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</si>
  <si>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</si>
  <si>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</si>
  <si>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</si>
  <si>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</si>
  <si>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</si>
  <si>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</si>
  <si>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</si>
  <si>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</si>
  <si>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</si>
  <si>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</si>
  <si>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</si>
  <si>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</si>
  <si>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</si>
  <si>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</si>
  <si>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</si>
  <si>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</si>
  <si>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</si>
  <si>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</si>
  <si>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</si>
  <si>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</si>
  <si>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</si>
  <si>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</si>
  <si>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</si>
  <si>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</si>
  <si>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</si>
  <si>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</si>
  <si>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</si>
  <si>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</si>
  <si>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</si>
  <si>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</si>
  <si>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</si>
  <si>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</si>
  <si>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</si>
  <si>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</si>
  <si>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</si>
  <si>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</si>
  <si>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</si>
  <si>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</si>
  <si>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</si>
  <si>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</si>
  <si>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</si>
  <si>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</si>
  <si>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</si>
  <si>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</si>
  <si>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</si>
  <si>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</si>
  <si>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</si>
  <si>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</si>
  <si>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</si>
  <si>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</si>
  <si>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</si>
  <si>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</si>
  <si>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</si>
  <si>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</si>
  <si>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</si>
  <si>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</si>
  <si>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</si>
  <si>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</si>
  <si>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</si>
  <si>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</si>
  <si>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</si>
  <si>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</si>
  <si>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</si>
  <si>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</si>
  <si>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</si>
  <si>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</si>
  <si>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</si>
  <si>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</si>
  <si>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</si>
  <si>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</si>
  <si>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</si>
  <si>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</si>
  <si>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</si>
  <si>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</si>
  <si>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</si>
  <si>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</si>
  <si>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</si>
  <si>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</si>
  <si>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</si>
  <si>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</si>
  <si>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</si>
  <si>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</si>
  <si>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</si>
  <si>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</si>
  <si>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</si>
  <si>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</si>
  <si>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</si>
  <si>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</si>
  <si>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</si>
  <si>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</si>
  <si>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</si>
  <si>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</si>
  <si>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</si>
  <si>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</si>
  <si>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</si>
  <si>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</si>
  <si>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</si>
  <si>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</si>
  <si>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</si>
  <si>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</si>
  <si>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</si>
  <si>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</si>
  <si>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</si>
  <si>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</si>
  <si>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</si>
  <si>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</si>
  <si>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</si>
  <si>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</si>
  <si>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</si>
  <si>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</si>
  <si>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</si>
  <si>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</si>
  <si>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</si>
  <si>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</si>
  <si>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</si>
  <si>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</si>
  <si>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</si>
  <si>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</si>
  <si>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</si>
  <si>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</si>
  <si>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</si>
  <si>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</si>
  <si>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</si>
  <si>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</si>
  <si>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</si>
  <si>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</si>
  <si>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</si>
  <si>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</si>
  <si>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</si>
  <si>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</si>
  <si>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</si>
  <si>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</si>
  <si>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</si>
  <si>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</si>
  <si>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</si>
  <si>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</si>
  <si>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</si>
  <si>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</si>
  <si>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</si>
  <si>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</si>
  <si>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</si>
  <si>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</si>
  <si>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</si>
  <si>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</si>
  <si>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</si>
  <si>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</si>
  <si>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</si>
  <si>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</si>
  <si>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</si>
  <si>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</si>
  <si>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</si>
  <si>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</si>
  <si>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</si>
  <si>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</si>
  <si>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</si>
  <si>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</si>
  <si>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</si>
  <si>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</si>
  <si>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</si>
  <si>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</si>
  <si>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</si>
  <si>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</si>
  <si>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</si>
  <si>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</si>
  <si>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</si>
  <si>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</si>
  <si>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</si>
  <si>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</si>
  <si>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</si>
  <si>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</si>
  <si>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</si>
  <si>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</si>
  <si>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</si>
  <si>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</si>
  <si>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</si>
  <si>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</si>
  <si>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</si>
  <si>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</si>
  <si>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</si>
  <si>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</si>
  <si>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</si>
  <si>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</si>
  <si>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</si>
  <si>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</si>
  <si>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</si>
  <si>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</si>
  <si>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</si>
  <si>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</si>
  <si>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</si>
  <si>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</si>
  <si>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</si>
  <si>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</si>
  <si>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</si>
  <si>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</si>
  <si>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</si>
  <si>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</si>
  <si>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</si>
  <si>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</si>
  <si>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</si>
  <si>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</si>
  <si>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</si>
  <si>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</si>
  <si>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</si>
  <si>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</si>
  <si>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</si>
  <si>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</si>
  <si>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</si>
  <si>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</si>
  <si>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</si>
  <si>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</si>
  <si>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</si>
  <si>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</si>
  <si>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</si>
  <si>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</si>
  <si>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</si>
  <si>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</si>
  <si>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</si>
  <si>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</si>
  <si>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</si>
  <si>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</si>
  <si>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</si>
  <si>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</si>
  <si>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</si>
  <si>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</si>
  <si>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</si>
  <si>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</si>
  <si>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</si>
  <si>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</si>
  <si>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</si>
  <si>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</si>
  <si>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</si>
  <si>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</si>
  <si>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</si>
  <si>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</si>
  <si>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</si>
  <si>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</si>
  <si>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</si>
  <si>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</si>
  <si>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</si>
  <si>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</si>
  <si>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</si>
  <si>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</si>
  <si>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</si>
  <si>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</si>
  <si>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</si>
  <si>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</si>
  <si>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</si>
  <si>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</si>
  <si>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</si>
  <si>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</si>
  <si>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</si>
  <si>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</si>
  <si>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</si>
  <si>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</si>
  <si>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</si>
  <si>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</si>
  <si>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</si>
  <si>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</si>
  <si>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</si>
  <si>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</si>
  <si>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</si>
  <si>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</si>
  <si>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</si>
  <si>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</si>
  <si>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</si>
  <si>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</si>
  <si>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</si>
  <si>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</si>
  <si>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</si>
  <si>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</si>
  <si>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</si>
  <si>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</si>
  <si>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</si>
  <si>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</si>
  <si>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</si>
  <si>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</si>
  <si>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</si>
  <si>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</si>
  <si>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</si>
  <si>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</si>
  <si>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</si>
  <si>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</si>
  <si>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</si>
  <si>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</si>
  <si>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</si>
  <si>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</si>
  <si>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</si>
  <si>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</si>
  <si>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</si>
  <si>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</si>
  <si>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</si>
  <si>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</si>
  <si>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</si>
  <si>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</si>
  <si>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</si>
  <si>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</si>
  <si>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</si>
  <si>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</si>
  <si>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</si>
  <si>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</si>
  <si>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</si>
  <si>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</si>
  <si>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</si>
  <si>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</si>
  <si>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</si>
  <si>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</si>
  <si>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</si>
  <si>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</si>
  <si>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</si>
  <si>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</si>
  <si>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</si>
  <si>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</si>
  <si>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</si>
  <si>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</si>
  <si>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</si>
  <si>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</si>
  <si>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</si>
  <si>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</si>
  <si>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</si>
  <si>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</si>
  <si>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</si>
  <si>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</si>
  <si>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</si>
  <si>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</si>
  <si>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</si>
  <si>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</si>
  <si>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</si>
  <si>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</si>
  <si>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</si>
  <si>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</si>
  <si>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</si>
  <si>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</si>
  <si>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</si>
  <si>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</si>
  <si>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</si>
  <si>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</si>
  <si>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</si>
  <si>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</si>
  <si>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</si>
  <si>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</si>
  <si>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</si>
  <si>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</si>
  <si>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</si>
  <si>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</si>
  <si>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</si>
  <si>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</si>
  <si>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</si>
  <si>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</si>
  <si>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</si>
  <si>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</si>
  <si>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</si>
  <si>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</si>
  <si>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</si>
  <si>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</si>
  <si>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</si>
  <si>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</si>
  <si>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</si>
  <si>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</si>
  <si>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</si>
  <si>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</si>
  <si>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</si>
  <si>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</si>
  <si>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</si>
  <si>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</si>
  <si>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</si>
  <si>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</si>
  <si>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</si>
  <si>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</si>
  <si>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</si>
  <si>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</si>
  <si>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</si>
  <si>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</si>
  <si>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</si>
  <si>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</si>
  <si>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</si>
  <si>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</si>
  <si>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</si>
  <si>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</si>
  <si>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</si>
  <si>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</si>
  <si>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</si>
  <si>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</si>
  <si>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</si>
  <si>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</si>
  <si>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</si>
  <si>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</si>
  <si>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</si>
  <si>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</si>
  <si>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</si>
  <si>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</si>
  <si>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</si>
  <si>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</si>
  <si>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</si>
  <si>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</si>
  <si>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</si>
  <si>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</si>
  <si>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</si>
  <si>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</si>
  <si>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</si>
  <si>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</si>
  <si>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</si>
  <si>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</si>
  <si>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</si>
  <si>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</si>
  <si>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</si>
  <si>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</si>
  <si>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</si>
  <si>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</si>
  <si>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</si>
  <si>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</si>
  <si>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</si>
  <si>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</si>
  <si>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</si>
  <si>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</si>
  <si>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</si>
  <si>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</si>
  <si>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</si>
  <si>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</si>
  <si>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</si>
  <si>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</si>
  <si>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</si>
  <si>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</si>
  <si>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</si>
  <si>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</si>
  <si>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</si>
  <si>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</si>
  <si>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</si>
  <si>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</si>
  <si>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</si>
  <si>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</si>
  <si>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</si>
  <si>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</si>
  <si>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</si>
  <si>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</si>
  <si>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</si>
  <si>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</si>
  <si>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</si>
  <si>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</si>
  <si>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</si>
  <si>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</si>
  <si>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</si>
  <si>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</si>
  <si>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</si>
  <si>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</si>
  <si>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</si>
  <si>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</si>
  <si>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</si>
  <si>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</si>
  <si>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</si>
  <si>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</si>
  <si>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</si>
  <si>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</si>
  <si>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</si>
  <si>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</si>
  <si>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</si>
  <si>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</si>
  <si>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</si>
  <si>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</si>
  <si>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</si>
  <si>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</si>
  <si>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</si>
  <si>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</si>
  <si>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</si>
  <si>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</si>
  <si>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</si>
  <si>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</si>
  <si>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</si>
  <si>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</si>
  <si>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</si>
  <si>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</si>
  <si>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</si>
  <si>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</si>
  <si>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</si>
  <si>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</si>
  <si>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</si>
  <si>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</si>
  <si>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</si>
  <si>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</si>
  <si>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</si>
  <si>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</si>
  <si>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</si>
  <si>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</si>
  <si>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</si>
  <si>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</si>
  <si>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</si>
  <si>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</si>
  <si>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</si>
  <si>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</si>
  <si>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</si>
  <si>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</si>
  <si>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</si>
  <si>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</si>
  <si>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</si>
  <si>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</si>
  <si>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</si>
  <si>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</si>
  <si>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</si>
  <si>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</si>
  <si>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</si>
  <si>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</si>
  <si>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</si>
  <si>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</si>
  <si>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</si>
  <si>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</si>
  <si>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</si>
  <si>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</si>
  <si>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</si>
  <si>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</si>
  <si>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</si>
  <si>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</si>
  <si>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</si>
  <si>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</si>
  <si>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</si>
  <si>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</si>
  <si>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</si>
  <si>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</si>
  <si>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</si>
  <si>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</si>
  <si>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</si>
  <si>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</si>
  <si>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</si>
  <si>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</si>
  <si>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</si>
  <si>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</si>
  <si>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</si>
  <si>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</si>
  <si>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</si>
  <si>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</si>
  <si>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</si>
  <si>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</si>
  <si>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</si>
  <si>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</si>
  <si>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</si>
  <si>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</si>
  <si>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</si>
  <si>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</si>
  <si>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</si>
  <si>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</si>
  <si>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</si>
  <si>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</si>
  <si>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</si>
  <si>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</si>
  <si>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</si>
  <si>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</si>
  <si>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</si>
  <si>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</si>
  <si>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</si>
  <si>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</si>
  <si>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</si>
  <si>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</si>
  <si>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</si>
  <si>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</si>
  <si>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</si>
  <si>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</si>
  <si>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</si>
  <si>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</si>
  <si>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</si>
  <si>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</si>
  <si>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</si>
  <si>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</si>
  <si>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</si>
  <si>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</si>
  <si>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</si>
  <si>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</si>
  <si>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</si>
  <si>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</si>
  <si>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</si>
  <si>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</si>
  <si>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</si>
  <si>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</si>
  <si>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</si>
  <si>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</si>
  <si>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</si>
  <si>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</si>
  <si>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</si>
  <si>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</si>
  <si>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</si>
  <si>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</si>
  <si>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</si>
  <si>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</si>
  <si>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</si>
  <si>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</si>
  <si>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</si>
  <si>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</si>
  <si>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</si>
  <si>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</si>
  <si>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</si>
  <si>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</si>
  <si>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</si>
  <si>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</si>
  <si>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</si>
  <si>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</si>
  <si>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</si>
  <si>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</si>
  <si>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</si>
  <si>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</si>
  <si>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</si>
  <si>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</si>
  <si>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</si>
  <si>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</si>
  <si>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</si>
  <si>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</si>
  <si>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</si>
  <si>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</si>
  <si>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</si>
  <si>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</si>
  <si>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</si>
  <si>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</si>
  <si>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</si>
  <si>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</si>
  <si>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</si>
  <si>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</si>
  <si>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</si>
  <si>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</si>
  <si>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</si>
  <si>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</si>
  <si>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</si>
  <si>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</si>
  <si>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</si>
  <si>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</si>
  <si>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</si>
  <si>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</si>
  <si>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</si>
  <si>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</si>
  <si>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</si>
  <si>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</si>
  <si>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</si>
  <si>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</si>
  <si>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</si>
  <si>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</si>
  <si>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</si>
  <si>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</si>
  <si>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</si>
  <si>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</si>
  <si>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</si>
  <si>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</si>
  <si>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</si>
  <si>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</si>
  <si>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</si>
  <si>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</si>
  <si>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</si>
  <si>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</si>
  <si>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</si>
  <si>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</si>
  <si>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</si>
  <si>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</si>
  <si>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</si>
  <si>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</si>
  <si>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</si>
  <si>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</si>
  <si>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</si>
  <si>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</si>
  <si>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</si>
  <si>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</si>
  <si>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</si>
  <si>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</si>
  <si>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</si>
  <si>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</si>
  <si>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</si>
  <si>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</si>
  <si>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</si>
  <si>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</si>
  <si>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</si>
  <si>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</si>
  <si>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</si>
  <si>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</si>
  <si>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</si>
  <si>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</si>
  <si>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</si>
  <si>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</si>
  <si>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</si>
  <si>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</si>
  <si>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</si>
  <si>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</si>
  <si>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</si>
  <si>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</si>
  <si>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</si>
  <si>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</si>
  <si>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</si>
  <si>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</si>
  <si>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</si>
  <si>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</si>
  <si>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</si>
  <si>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</si>
  <si>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</si>
  <si>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</si>
  <si>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</si>
  <si>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</si>
  <si>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</si>
  <si>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</si>
  <si>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</si>
  <si>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</si>
  <si>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</si>
  <si>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</si>
  <si>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</si>
  <si>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</si>
  <si>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</si>
  <si>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</si>
  <si>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</si>
  <si>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</si>
  <si>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</si>
  <si>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</si>
  <si>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</si>
  <si>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</si>
  <si>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</si>
  <si>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</si>
  <si>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</si>
  <si>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</si>
  <si>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</si>
  <si>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</si>
  <si>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</si>
  <si>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</si>
  <si>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</si>
  <si>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</si>
  <si>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</si>
  <si>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</si>
  <si>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</si>
  <si>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</si>
  <si>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</si>
  <si>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</si>
  <si>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</si>
  <si>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</si>
  <si>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</si>
  <si>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</si>
  <si>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</si>
  <si>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</si>
  <si>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</si>
  <si>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</si>
  <si>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</si>
  <si>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</si>
  <si>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</si>
  <si>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</si>
  <si>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</si>
  <si>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</si>
  <si>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</si>
  <si>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</si>
  <si>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</si>
  <si>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</si>
  <si>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</si>
  <si>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</si>
  <si>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</si>
  <si>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</si>
  <si>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</si>
  <si>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</si>
  <si>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</si>
  <si>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</si>
  <si>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</si>
  <si>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</si>
  <si>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</si>
  <si>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</si>
  <si>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</si>
  <si>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</si>
  <si>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</si>
  <si>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</si>
  <si>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</si>
  <si>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</si>
  <si>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</si>
  <si>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</si>
  <si>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</si>
  <si>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</si>
  <si>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</si>
  <si>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</si>
  <si>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</si>
  <si>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</si>
  <si>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</si>
  <si>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</si>
  <si>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</si>
  <si>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</si>
  <si>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</si>
  <si>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</si>
  <si>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</si>
  <si>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</si>
  <si>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</si>
  <si>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</si>
  <si>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</si>
  <si>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</si>
  <si>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</si>
  <si>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</si>
  <si>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</si>
  <si>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</si>
  <si>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</si>
  <si>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</si>
  <si>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</si>
  <si>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</si>
  <si>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</si>
  <si>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</si>
  <si>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</si>
  <si>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</si>
  <si>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</si>
  <si>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</si>
  <si>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</si>
  <si>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</si>
  <si>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</si>
  <si>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</si>
  <si>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</si>
  <si>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</si>
  <si>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</si>
  <si>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</si>
  <si>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</si>
  <si>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</si>
  <si>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</si>
  <si>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</si>
  <si>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</si>
  <si>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</si>
  <si>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</si>
  <si>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</si>
  <si>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</si>
  <si>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</si>
  <si>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</si>
  <si>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</si>
  <si>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</si>
  <si>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</si>
  <si>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</si>
  <si>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</si>
  <si>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</si>
  <si>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</si>
  <si>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</si>
  <si>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</si>
  <si>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</si>
  <si>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</si>
  <si>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</si>
  <si>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</si>
  <si>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</si>
  <si>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</si>
  <si>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</si>
  <si>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</si>
  <si>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</si>
  <si>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</si>
  <si>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</si>
  <si>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</si>
  <si>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</si>
  <si>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</si>
  <si>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</si>
  <si>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</si>
  <si>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</si>
  <si>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</si>
  <si>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</si>
  <si>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</si>
  <si>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</si>
  <si>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</si>
  <si>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</si>
  <si>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</si>
  <si>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</si>
  <si>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</si>
  <si>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</si>
  <si>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</si>
  <si>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</si>
  <si>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</si>
  <si>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</si>
  <si>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</si>
  <si>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</si>
  <si>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</si>
  <si>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</si>
  <si>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</si>
  <si>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</si>
  <si>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</si>
  <si>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</si>
  <si>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</si>
  <si>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</si>
  <si>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</si>
  <si>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</si>
  <si>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</si>
  <si>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</si>
  <si>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</si>
  <si>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</si>
  <si>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</si>
  <si>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</si>
  <si>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</si>
  <si>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</si>
  <si>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</si>
  <si>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</si>
  <si>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</si>
  <si>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</si>
  <si>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</si>
  <si>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</si>
  <si>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</si>
  <si>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</si>
  <si>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</si>
  <si>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</si>
  <si>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</si>
  <si>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</si>
  <si>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</si>
  <si>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</si>
  <si>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</si>
  <si>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</si>
  <si>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</si>
  <si>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</si>
  <si>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</si>
  <si>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</si>
  <si>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</si>
  <si>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</si>
  <si>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</si>
  <si>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</si>
  <si>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</si>
  <si>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</si>
  <si>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</si>
  <si>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</si>
  <si>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</si>
  <si>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</si>
  <si>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</si>
  <si>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</si>
  <si>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</si>
  <si>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</si>
  <si>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</si>
  <si>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</si>
  <si>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</si>
  <si>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</si>
  <si>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</si>
  <si>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</si>
  <si>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</si>
  <si>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</si>
  <si>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</si>
  <si>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</si>
  <si>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</si>
  <si>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</si>
  <si>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</si>
  <si>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</si>
  <si>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</si>
  <si>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</si>
  <si>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</si>
  <si>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</si>
  <si>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</si>
  <si>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</si>
  <si>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</si>
  <si>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</si>
  <si>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</si>
  <si>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</si>
  <si>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</si>
  <si>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</si>
  <si>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</si>
  <si>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</si>
  <si>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</si>
  <si>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</si>
  <si>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</si>
  <si>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</si>
  <si>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</si>
  <si>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</si>
  <si>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</si>
  <si>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</si>
  <si>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</si>
  <si>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</si>
  <si>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</si>
  <si>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</si>
  <si>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</si>
  <si>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</si>
  <si>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</si>
  <si>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</si>
  <si>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</si>
  <si>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</si>
  <si>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</si>
  <si>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</si>
  <si>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</si>
  <si>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</si>
  <si>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</si>
  <si>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</si>
  <si>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</si>
  <si>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</si>
  <si>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</si>
  <si>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</si>
  <si>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</si>
  <si>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</si>
  <si>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</si>
  <si>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</si>
  <si>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</si>
  <si>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</si>
  <si>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</si>
  <si>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</si>
  <si>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</si>
  <si>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</si>
  <si>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</si>
  <si>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</si>
  <si>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</si>
  <si>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</si>
  <si>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</si>
  <si>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</si>
  <si>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</si>
  <si>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</si>
  <si>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</si>
  <si>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</si>
  <si>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</si>
  <si>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</si>
  <si>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</si>
  <si>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</si>
  <si>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</si>
  <si>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</si>
  <si>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</si>
  <si>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</si>
  <si>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</si>
  <si>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</si>
  <si>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</si>
  <si>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</si>
  <si>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</si>
  <si>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</si>
  <si>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</si>
  <si>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</si>
  <si>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</si>
  <si>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</si>
  <si>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</si>
  <si>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</si>
  <si>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</si>
  <si>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</si>
  <si>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</si>
  <si>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</si>
  <si>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</si>
  <si>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</si>
  <si>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</si>
  <si>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</si>
  <si>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</si>
  <si>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</si>
  <si>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</si>
  <si>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</si>
  <si>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</si>
  <si>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</si>
  <si>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</si>
  <si>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</si>
  <si>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</si>
  <si>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</si>
  <si>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</si>
  <si>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</si>
  <si>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</si>
  <si>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</si>
  <si>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</si>
  <si>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</si>
  <si>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</si>
  <si>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</si>
  <si>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</si>
  <si>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</si>
  <si>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</si>
  <si>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</si>
  <si>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</si>
  <si>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</si>
  <si>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</si>
  <si>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</si>
  <si>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</si>
  <si>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</si>
  <si>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</si>
  <si>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</si>
  <si>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</si>
  <si>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</si>
  <si>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</si>
  <si>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</si>
  <si>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</si>
  <si>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</si>
  <si>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</si>
  <si>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</si>
  <si>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</si>
  <si>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</si>
  <si>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</si>
  <si>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</si>
  <si>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</si>
  <si>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</si>
  <si>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</si>
  <si>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</si>
  <si>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</si>
  <si>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</si>
  <si>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</si>
  <si>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</si>
  <si>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</si>
  <si>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</si>
  <si>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</si>
  <si>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</si>
  <si>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</si>
  <si>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</si>
  <si>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</si>
  <si>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</si>
  <si>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</si>
  <si>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</si>
  <si>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</si>
  <si>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</si>
  <si>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</si>
  <si>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</si>
  <si>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</si>
  <si>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</si>
  <si>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</si>
  <si>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</si>
  <si>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</si>
  <si>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</si>
  <si>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</si>
  <si>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</si>
  <si>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</si>
  <si>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</si>
  <si>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</si>
  <si>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</si>
  <si>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</si>
  <si>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</si>
  <si>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</si>
  <si>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</si>
  <si>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</si>
  <si>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</si>
  <si>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</si>
  <si>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</si>
  <si>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</si>
  <si>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</si>
  <si>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</si>
  <si>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</si>
  <si>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</si>
  <si>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</si>
  <si>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</si>
  <si>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</si>
  <si>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</si>
  <si>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</si>
  <si>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</si>
  <si>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</si>
  <si>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</si>
  <si>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</si>
  <si>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</si>
  <si>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</si>
  <si>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</si>
  <si>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</si>
  <si>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</si>
  <si>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</si>
  <si>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</si>
  <si>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</si>
  <si>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</si>
  <si>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</si>
  <si>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</si>
  <si>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</si>
  <si>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</si>
  <si>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</si>
  <si>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</si>
  <si>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</si>
  <si>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</si>
  <si>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</si>
  <si>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</si>
  <si>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</si>
  <si>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</si>
  <si>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</si>
  <si>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</si>
  <si>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</si>
  <si>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</si>
  <si>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</si>
  <si>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</si>
  <si>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</si>
  <si>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</si>
  <si>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</si>
  <si>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</si>
  <si>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</si>
  <si>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</si>
  <si>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</si>
  <si>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</si>
  <si>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</si>
  <si>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</si>
  <si>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</si>
  <si>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</si>
  <si>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</si>
  <si>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</si>
  <si>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</si>
  <si>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</si>
  <si>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</si>
  <si>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</si>
  <si>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</si>
  <si>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</si>
  <si>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</si>
  <si>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</si>
  <si>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</si>
  <si>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</si>
  <si>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</si>
  <si>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</si>
  <si>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</si>
  <si>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</si>
  <si>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</si>
  <si>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</si>
  <si>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</si>
  <si>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</si>
  <si>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</si>
  <si>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</si>
  <si>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</si>
  <si>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</si>
  <si>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</si>
  <si>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</si>
  <si>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</si>
  <si>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</si>
  <si>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</si>
  <si>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</si>
  <si>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</si>
  <si>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</si>
  <si>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</si>
  <si>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</si>
  <si>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</si>
  <si>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</si>
  <si>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</si>
  <si>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</si>
  <si>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</si>
  <si>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</si>
  <si>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</si>
  <si>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</si>
  <si>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</si>
  <si>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</si>
  <si>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</si>
  <si>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</si>
  <si>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</si>
  <si>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</si>
  <si>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</si>
  <si>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</si>
  <si>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</si>
  <si>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</si>
  <si>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</si>
  <si>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</si>
  <si>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</si>
  <si>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</si>
  <si>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</si>
  <si>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</si>
  <si>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</si>
  <si>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</si>
  <si>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</si>
  <si>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</si>
  <si>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</si>
  <si>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</si>
  <si>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</si>
  <si>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</si>
  <si>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</si>
  <si>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</si>
  <si>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</si>
  <si>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</si>
  <si>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</si>
  <si>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</si>
  <si>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</si>
  <si>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</si>
  <si>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</si>
  <si>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</si>
  <si>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</si>
  <si>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</si>
  <si>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</si>
  <si>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</si>
  <si>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</si>
  <si>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</si>
  <si>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</si>
  <si>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</si>
  <si>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</si>
  <si>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</si>
  <si>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</si>
  <si>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</si>
  <si>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</si>
  <si>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</si>
  <si>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</si>
  <si>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</si>
  <si>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</si>
  <si>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</si>
  <si>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</si>
  <si>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</si>
  <si>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</si>
  <si>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</si>
  <si>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</si>
  <si>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</si>
  <si>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</si>
  <si>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</si>
  <si>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</si>
  <si>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</si>
  <si>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</si>
  <si>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</si>
  <si>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</si>
  <si>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</si>
  <si>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</si>
  <si>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</si>
  <si>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</si>
  <si>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</si>
  <si>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</si>
  <si>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</si>
  <si>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</si>
  <si>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</si>
  <si>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</si>
  <si>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</si>
  <si>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</si>
  <si>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</si>
  <si>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</si>
  <si>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</si>
  <si>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</si>
  <si>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</si>
  <si>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</si>
  <si>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</si>
  <si>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</si>
  <si>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</si>
  <si>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</si>
  <si>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</si>
  <si>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</si>
  <si>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</si>
  <si>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</si>
  <si>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</si>
  <si>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</si>
  <si>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</si>
  <si>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</si>
  <si>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</si>
  <si>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</si>
  <si>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</si>
  <si>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</si>
  <si>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</si>
  <si>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</si>
  <si>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</si>
  <si>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</si>
  <si>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</si>
  <si>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</si>
  <si>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</si>
  <si>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</si>
  <si>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</si>
  <si>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</si>
  <si>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</si>
  <si>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</si>
  <si>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</si>
  <si>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</si>
  <si>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</si>
  <si>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</si>
  <si>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</si>
  <si>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</si>
  <si>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</si>
  <si>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</si>
  <si>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</si>
  <si>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</si>
  <si>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</si>
  <si>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</si>
  <si>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</si>
  <si>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</si>
  <si>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</si>
  <si>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</si>
  <si>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</si>
  <si>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</si>
  <si>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</si>
  <si>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</si>
  <si>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</si>
  <si>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</si>
  <si>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</si>
  <si>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</si>
  <si>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</si>
  <si>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</si>
  <si>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</si>
  <si>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</si>
  <si>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</si>
  <si>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</si>
  <si>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</si>
  <si>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</si>
  <si>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</si>
  <si>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</si>
  <si>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</si>
  <si>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</si>
  <si>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</si>
  <si>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</si>
  <si>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</si>
  <si>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</si>
  <si>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</si>
  <si>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</si>
  <si>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</si>
  <si>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</si>
  <si>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</si>
  <si>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</si>
  <si>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</si>
  <si>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</si>
  <si>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</si>
  <si>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</si>
  <si>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</si>
  <si>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</si>
  <si>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</si>
  <si>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</si>
  <si>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</si>
  <si>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</si>
  <si>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</si>
  <si>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</si>
  <si>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</si>
  <si>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</si>
  <si>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</si>
  <si>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</si>
  <si>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</si>
  <si>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</si>
  <si>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</si>
  <si>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</si>
  <si>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</si>
  <si>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</si>
  <si>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</si>
  <si>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</si>
  <si>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</si>
  <si>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</si>
  <si>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</si>
  <si>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</si>
  <si>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</si>
  <si>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</si>
  <si>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</si>
  <si>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</si>
  <si>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</si>
  <si>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</si>
  <si>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</si>
  <si>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</si>
  <si>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</si>
  <si>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</si>
  <si>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</si>
  <si>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</si>
  <si>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</si>
  <si>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</si>
  <si>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</si>
  <si>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</si>
  <si>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</si>
  <si>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</si>
  <si>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</si>
  <si>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</si>
  <si>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</si>
  <si>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</si>
  <si>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</si>
  <si>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</si>
  <si>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</si>
  <si>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</si>
  <si>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</si>
  <si>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</si>
  <si>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</si>
  <si>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</si>
  <si>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</si>
  <si>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</si>
  <si>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</si>
  <si>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</si>
  <si>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</si>
  <si>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</si>
  <si>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</si>
  <si>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</si>
  <si>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</si>
  <si>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</si>
  <si>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</si>
  <si>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</si>
  <si>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</si>
  <si>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</si>
  <si>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</si>
  <si>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</si>
  <si>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</si>
  <si>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</si>
  <si>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</si>
  <si>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</si>
  <si>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</si>
  <si>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</si>
  <si>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</si>
  <si>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</si>
  <si>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</si>
  <si>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</si>
  <si>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</si>
  <si>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</si>
  <si>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</si>
  <si>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</si>
  <si>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</si>
  <si>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</si>
  <si>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</si>
  <si>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</si>
  <si>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</si>
  <si>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</si>
  <si>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</si>
  <si>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</si>
  <si>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</si>
  <si>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</si>
  <si>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</si>
  <si>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</si>
  <si>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</si>
  <si>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</si>
  <si>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</si>
  <si>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</si>
  <si>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</si>
  <si>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</si>
  <si>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</si>
  <si>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</si>
  <si>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</si>
  <si>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</si>
  <si>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</si>
  <si>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</si>
  <si>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</si>
  <si>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</si>
  <si>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</si>
  <si>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</si>
  <si>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</si>
  <si>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</si>
  <si>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</si>
  <si>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</si>
  <si>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</si>
  <si>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</si>
  <si>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</si>
  <si>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</si>
  <si>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</si>
  <si>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</si>
  <si>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</si>
  <si>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</si>
  <si>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</si>
  <si>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</si>
  <si>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</si>
  <si>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</si>
  <si>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</si>
  <si>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</si>
  <si>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</si>
  <si>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</si>
  <si>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</si>
  <si>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</si>
  <si>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</si>
  <si>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</si>
  <si>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</si>
  <si>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</si>
  <si>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</si>
  <si>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</si>
  <si>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</si>
  <si>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</si>
  <si>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</si>
  <si>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</si>
  <si>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</si>
  <si>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</si>
  <si>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</si>
  <si>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</si>
  <si>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</si>
  <si>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</si>
  <si>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</si>
  <si>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</si>
  <si>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</si>
  <si>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</si>
  <si>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</si>
  <si>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</si>
  <si>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</si>
  <si>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</si>
  <si>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</si>
  <si>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</si>
  <si>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</si>
  <si>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</si>
  <si>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</si>
  <si>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</si>
  <si>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</si>
  <si>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</si>
  <si>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</si>
  <si>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</si>
  <si>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</si>
  <si>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</si>
  <si>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</si>
  <si>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</si>
  <si>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</si>
  <si>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</si>
  <si>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</si>
  <si>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</si>
  <si>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</si>
  <si>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</si>
  <si>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</si>
  <si>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</si>
  <si>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</si>
  <si>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</si>
  <si>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</si>
  <si>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</si>
  <si>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</si>
  <si>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</si>
  <si>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</si>
  <si>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</si>
  <si>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</si>
  <si>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</si>
  <si>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</si>
  <si>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</si>
  <si>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</si>
  <si>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</si>
  <si>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</si>
  <si>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</si>
  <si>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</si>
  <si>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</si>
  <si>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</si>
  <si>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</si>
  <si>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</si>
  <si>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</si>
  <si>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</si>
  <si>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</si>
  <si>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</si>
  <si>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</si>
  <si>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</si>
  <si>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</si>
  <si>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</si>
  <si>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</si>
  <si>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</si>
  <si>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</si>
  <si>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</si>
  <si>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</si>
  <si>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</si>
  <si>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</si>
  <si>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</si>
  <si>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</si>
  <si>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</si>
  <si>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</si>
  <si>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</si>
  <si>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</si>
  <si>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</si>
  <si>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</si>
  <si>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</si>
  <si>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</si>
  <si>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</si>
  <si>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</si>
  <si>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</si>
  <si>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</si>
  <si>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</si>
  <si>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</si>
  <si>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</si>
  <si>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</si>
  <si>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</si>
  <si>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</si>
  <si>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</si>
  <si>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</si>
  <si>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</si>
  <si>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</si>
  <si>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</si>
  <si>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</si>
  <si>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</si>
  <si>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</si>
  <si>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</si>
  <si>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</si>
  <si>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</si>
  <si>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</si>
  <si>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</si>
  <si>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</si>
  <si>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</si>
  <si>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</si>
  <si>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</si>
  <si>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</si>
  <si>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</si>
  <si>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</si>
  <si>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</si>
  <si>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</si>
  <si>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</si>
  <si>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</si>
  <si>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</si>
  <si>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</si>
  <si>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</si>
  <si>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</si>
  <si>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</si>
  <si>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</si>
  <si>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</si>
  <si>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</si>
  <si>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</si>
  <si>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</si>
  <si>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</si>
  <si>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</si>
  <si>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</si>
  <si>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</si>
  <si>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</si>
  <si>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</si>
  <si>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</si>
  <si>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</si>
  <si>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</si>
  <si>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</si>
  <si>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</si>
  <si>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</si>
  <si>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</si>
  <si>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</si>
  <si>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</si>
  <si>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</si>
  <si>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</si>
  <si>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</si>
  <si>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</si>
  <si>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</si>
  <si>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</si>
  <si>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</si>
  <si>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</si>
  <si>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</si>
  <si>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</si>
  <si>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</si>
  <si>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</si>
  <si>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</si>
  <si>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</si>
  <si>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</si>
  <si>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</si>
  <si>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</si>
  <si>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</si>
  <si>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</si>
  <si>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</si>
  <si>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</si>
  <si>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</si>
  <si>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</si>
  <si>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</si>
  <si>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</si>
  <si>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</si>
  <si>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</si>
  <si>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</si>
  <si>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</si>
  <si>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</si>
  <si>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</si>
  <si>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</si>
  <si>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</si>
  <si>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</si>
  <si>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</si>
  <si>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</si>
  <si>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</si>
  <si>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</si>
  <si>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</si>
  <si>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</si>
  <si>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</si>
  <si>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</si>
  <si>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</si>
  <si>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</si>
  <si>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</si>
  <si>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</si>
  <si>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</si>
  <si>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</si>
  <si>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</si>
  <si>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</si>
  <si>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</si>
  <si>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</si>
  <si>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</si>
  <si>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</si>
  <si>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</si>
  <si>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</si>
  <si>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</si>
  <si>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</si>
  <si>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</si>
  <si>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</si>
  <si>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</si>
  <si>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</si>
  <si>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</si>
  <si>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</si>
  <si>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</si>
  <si>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</si>
  <si>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</si>
  <si>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</si>
  <si>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</si>
  <si>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</si>
  <si>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</si>
  <si>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</si>
  <si>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</si>
  <si>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</si>
  <si>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</si>
  <si>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</si>
  <si>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</si>
  <si>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</si>
  <si>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</si>
  <si>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</si>
  <si>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</si>
  <si>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</si>
  <si>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</si>
  <si>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</si>
  <si>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</si>
  <si>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</si>
  <si>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</si>
  <si>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</si>
  <si>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</si>
  <si>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</si>
  <si>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</si>
  <si>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</si>
  <si>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</si>
  <si>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</si>
  <si>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</si>
  <si>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</si>
  <si>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</si>
  <si>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</si>
  <si>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</si>
  <si>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</si>
  <si>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</si>
  <si>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</si>
  <si>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</si>
  <si>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</si>
  <si>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</si>
  <si>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</si>
  <si>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</si>
  <si>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</si>
  <si>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</si>
  <si>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</si>
  <si>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</si>
  <si>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</si>
  <si>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</si>
  <si>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</si>
  <si>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</si>
  <si>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</si>
  <si>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</si>
  <si>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</si>
  <si>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</si>
  <si>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</si>
  <si>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</si>
  <si>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</si>
  <si>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</si>
  <si>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</si>
  <si>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</si>
  <si>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</si>
  <si>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</si>
  <si>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</si>
  <si>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</si>
  <si>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</si>
  <si>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</si>
  <si>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</si>
  <si>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</si>
  <si>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</si>
  <si>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</si>
  <si>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</si>
  <si>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</si>
  <si>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</si>
  <si>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</si>
  <si>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</si>
  <si>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</si>
  <si>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</si>
  <si>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</si>
  <si>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</si>
  <si>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</si>
  <si>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</si>
  <si>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</si>
  <si>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</si>
  <si>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</si>
  <si>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</si>
  <si>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</si>
  <si>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</si>
  <si>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</si>
  <si>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</si>
  <si>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</si>
  <si>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</si>
  <si>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</si>
  <si>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</si>
  <si>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</si>
  <si>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</si>
  <si>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</si>
  <si>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</si>
  <si>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</si>
  <si>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</si>
  <si>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</si>
  <si>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</si>
  <si>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</si>
  <si>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</si>
  <si>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</si>
  <si>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</si>
  <si>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</si>
  <si>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</si>
  <si>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</si>
  <si>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</si>
  <si>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</si>
  <si>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</si>
  <si>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</si>
  <si>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</si>
  <si>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</si>
  <si>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</si>
  <si>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</si>
  <si>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</si>
  <si>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</si>
  <si>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</si>
  <si>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</si>
  <si>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</si>
  <si>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</si>
  <si>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</si>
  <si>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</si>
  <si>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</si>
  <si>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</si>
  <si>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</si>
  <si>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</si>
  <si>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</si>
  <si>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</si>
  <si>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</si>
  <si>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</si>
  <si>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</si>
  <si>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</si>
  <si>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</si>
  <si>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</si>
  <si>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</si>
  <si>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</si>
  <si>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</si>
  <si>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</si>
  <si>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</si>
  <si>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</si>
  <si>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</si>
  <si>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</si>
  <si>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</si>
  <si>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</si>
  <si>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</si>
  <si>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</si>
  <si>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</si>
  <si>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</si>
  <si>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</si>
  <si>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</si>
  <si>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</si>
  <si>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</si>
  <si>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</si>
  <si>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</si>
  <si>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</si>
  <si>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</si>
  <si>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</si>
  <si>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</si>
  <si>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</si>
  <si>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</si>
  <si>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</si>
  <si>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</si>
  <si>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</si>
  <si>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</si>
  <si>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</si>
  <si>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</si>
  <si>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</si>
  <si>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</si>
  <si>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</si>
  <si>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</si>
  <si>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</si>
  <si>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</si>
  <si>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</si>
  <si>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</si>
  <si>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</si>
  <si>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</si>
  <si>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</si>
  <si>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</si>
  <si>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</si>
  <si>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</si>
  <si>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</si>
  <si>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</si>
  <si>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</si>
  <si>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</si>
  <si>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</si>
  <si>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</si>
  <si>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</si>
  <si>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</si>
  <si>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</si>
  <si>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</si>
  <si>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</si>
  <si>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</si>
  <si>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</si>
  <si>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</si>
  <si>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</si>
  <si>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</si>
  <si>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</si>
  <si>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</si>
  <si>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</si>
  <si>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</si>
  <si>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</si>
  <si>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</si>
  <si>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</si>
  <si>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</si>
  <si>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</si>
  <si>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</si>
  <si>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</si>
  <si>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</si>
  <si>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</si>
  <si>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</si>
  <si>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</si>
  <si>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</si>
  <si>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</si>
  <si>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</si>
  <si>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</si>
  <si>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</si>
  <si>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</si>
  <si>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</si>
  <si>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</si>
  <si>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</si>
  <si>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</si>
  <si>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</si>
  <si>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</si>
  <si>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</si>
  <si>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</si>
  <si>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</si>
  <si>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</si>
  <si>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</si>
  <si>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</si>
  <si>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</si>
  <si>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</si>
  <si>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</si>
  <si>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</si>
  <si>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</si>
  <si>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</si>
  <si>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</si>
  <si>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</si>
  <si>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</si>
  <si>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</si>
  <si>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</si>
  <si>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</si>
  <si>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</si>
  <si>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</si>
  <si>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</si>
  <si>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</si>
  <si>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</si>
  <si>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</si>
  <si>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</si>
  <si>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</si>
  <si>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</si>
  <si>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</si>
  <si>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</si>
  <si>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</si>
  <si>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</si>
  <si>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</si>
  <si>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</si>
  <si>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</si>
  <si>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</si>
  <si>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</si>
  <si>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</si>
  <si>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</si>
  <si>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</si>
  <si>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</si>
  <si>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</si>
  <si>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</si>
  <si>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</si>
  <si>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</si>
  <si>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</si>
  <si>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</si>
  <si>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</si>
  <si>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</si>
  <si>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</si>
  <si>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</si>
  <si>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</si>
  <si>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</si>
  <si>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</si>
  <si>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</si>
  <si>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</si>
  <si>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</si>
  <si>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</si>
  <si>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</si>
  <si>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</si>
  <si>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</si>
  <si>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</si>
  <si>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</si>
  <si>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</si>
  <si>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</si>
  <si>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</si>
  <si>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</si>
  <si>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</si>
  <si>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</si>
  <si>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</si>
  <si>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</si>
  <si>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</si>
  <si>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</si>
  <si>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</si>
  <si>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</si>
  <si>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</si>
  <si>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</si>
  <si>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</si>
  <si>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</si>
  <si>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</si>
  <si>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</si>
  <si>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</si>
  <si>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</si>
  <si>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</si>
  <si>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</si>
  <si>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</si>
  <si>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</si>
  <si>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</si>
  <si>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</si>
  <si>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</si>
  <si>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</si>
  <si>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</si>
  <si>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</si>
  <si>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</si>
  <si>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</si>
  <si>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</si>
  <si>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</si>
  <si>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</si>
  <si>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</si>
  <si>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</si>
  <si>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</si>
  <si>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</si>
  <si>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</si>
  <si>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</si>
  <si>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</si>
  <si>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</si>
  <si>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</si>
  <si>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</si>
  <si>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</si>
  <si>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</si>
  <si>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</si>
  <si>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</si>
  <si>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</si>
  <si>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</si>
  <si>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</si>
  <si>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</si>
  <si>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</si>
  <si>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</si>
  <si>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</si>
  <si>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</si>
  <si>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</si>
  <si>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</si>
  <si>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</si>
  <si>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</si>
  <si>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</si>
  <si>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</si>
  <si>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</si>
  <si>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</si>
  <si>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</si>
  <si>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</si>
  <si>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</si>
  <si>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</si>
  <si>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</si>
  <si>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</si>
  <si>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</si>
  <si>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</si>
  <si>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</si>
  <si>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</si>
  <si>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</si>
  <si>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</si>
  <si>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</si>
  <si>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</si>
  <si>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</si>
  <si>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</si>
  <si>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</si>
  <si>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</si>
  <si>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</si>
  <si>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</si>
  <si>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</si>
  <si>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</si>
  <si>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</si>
  <si>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</si>
  <si>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</si>
  <si>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</si>
  <si>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</si>
  <si>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</si>
  <si>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</si>
  <si>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</si>
  <si>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</si>
  <si>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</si>
  <si>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</si>
  <si>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</si>
  <si>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</si>
  <si>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</si>
  <si>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</si>
  <si>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</si>
  <si>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</si>
  <si>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</si>
  <si>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</si>
  <si>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</si>
  <si>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</si>
  <si>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</si>
  <si>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</si>
  <si>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</si>
  <si>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</si>
  <si>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</si>
  <si>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</si>
  <si>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</si>
  <si>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</si>
  <si>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</si>
  <si>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</si>
  <si>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</si>
  <si>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</si>
  <si>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</si>
  <si>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</si>
  <si>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</si>
  <si>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</si>
  <si>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</si>
  <si>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</si>
  <si>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</si>
  <si>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</si>
  <si>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</si>
  <si>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</si>
  <si>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</si>
  <si>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</si>
  <si>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</si>
  <si>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</si>
  <si>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</si>
  <si>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</si>
  <si>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</si>
  <si>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</si>
  <si>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</si>
  <si>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</si>
  <si>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</si>
  <si>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</si>
  <si>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</si>
  <si>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</si>
  <si>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</si>
  <si>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</si>
  <si>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</si>
  <si>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</si>
  <si>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</si>
  <si>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</si>
  <si>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</si>
  <si>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</si>
  <si>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</si>
  <si>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</si>
  <si>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</si>
  <si>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</si>
  <si>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</si>
  <si>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</si>
  <si>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</si>
  <si>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</si>
  <si>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</si>
  <si>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</si>
  <si>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</si>
  <si>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</si>
  <si>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</si>
  <si>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</si>
  <si>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</si>
  <si>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</si>
  <si>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</si>
  <si>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</si>
  <si>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</si>
  <si>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</si>
  <si>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</si>
  <si>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</si>
  <si>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</si>
  <si>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</si>
  <si>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</si>
  <si>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</si>
  <si>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</si>
  <si>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</si>
  <si>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</si>
  <si>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</si>
  <si>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</si>
  <si>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</si>
  <si>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</si>
  <si>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</si>
  <si>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</si>
  <si>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</si>
  <si>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</si>
  <si>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</si>
  <si>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</si>
  <si>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</si>
  <si>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</si>
  <si>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</si>
  <si>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</si>
  <si>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</si>
  <si>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</si>
  <si>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</si>
  <si>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</si>
  <si>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</si>
  <si>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</si>
  <si>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</si>
  <si>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</si>
  <si>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</si>
  <si>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</si>
  <si>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</si>
  <si>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</si>
  <si>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</si>
  <si>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</si>
  <si>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</si>
  <si>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</si>
  <si>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</si>
  <si>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</si>
  <si>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</si>
  <si>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</si>
  <si>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</si>
  <si>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</si>
  <si>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</si>
  <si>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</si>
  <si>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</si>
  <si>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</si>
  <si>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</si>
  <si>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</si>
  <si>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</si>
  <si>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</si>
  <si>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</si>
  <si>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</si>
  <si>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</si>
  <si>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</si>
  <si>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</si>
  <si>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</si>
  <si>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</si>
  <si>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</si>
  <si>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</si>
  <si>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</si>
  <si>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</si>
  <si>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</si>
  <si>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</si>
  <si>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</si>
  <si>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</si>
  <si>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</si>
  <si>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</si>
  <si>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</si>
  <si>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</si>
  <si>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</si>
  <si>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</si>
  <si>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</si>
  <si>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</si>
  <si>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</si>
  <si>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</si>
  <si>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</si>
  <si>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</si>
  <si>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</si>
  <si>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</si>
  <si>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</si>
  <si>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</si>
  <si>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</si>
  <si>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</si>
  <si>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</si>
  <si>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</si>
  <si>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</si>
  <si>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</si>
  <si>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</si>
  <si>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</si>
  <si>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</si>
  <si>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</si>
  <si>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</si>
  <si>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</si>
  <si>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</si>
  <si>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</si>
  <si>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</si>
  <si>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</si>
  <si>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</si>
  <si>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</si>
  <si>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</si>
  <si>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</si>
  <si>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</si>
  <si>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</si>
  <si>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</si>
  <si>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</si>
  <si>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</si>
  <si>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</si>
  <si>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</si>
  <si>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</si>
  <si>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</si>
  <si>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</si>
  <si>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</si>
  <si>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</si>
  <si>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</si>
  <si>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</si>
  <si>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</si>
  <si>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</si>
  <si>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</si>
  <si>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</si>
  <si>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</si>
  <si>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</si>
  <si>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</si>
  <si>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</si>
  <si>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</si>
  <si>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</si>
  <si>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</si>
  <si>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</si>
  <si>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</si>
  <si>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</si>
  <si>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</si>
  <si>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</si>
  <si>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</si>
  <si>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</si>
  <si>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</si>
  <si>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</si>
  <si>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</si>
  <si>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</si>
  <si>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</si>
  <si>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</si>
  <si>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</si>
  <si>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</si>
  <si>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</si>
  <si>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</si>
  <si>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</si>
  <si>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</si>
  <si>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</si>
  <si>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</si>
  <si>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</si>
  <si>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</si>
  <si>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</si>
  <si>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</si>
  <si>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</si>
  <si>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</si>
  <si>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</si>
  <si>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</si>
  <si>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</si>
  <si>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</si>
  <si>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</si>
  <si>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</si>
  <si>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</si>
  <si>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</si>
  <si>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</si>
  <si>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</si>
  <si>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</si>
  <si>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</si>
  <si>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</si>
  <si>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</si>
  <si>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</si>
  <si>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</si>
  <si>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</si>
  <si>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</si>
  <si>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</si>
  <si>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</si>
  <si>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</si>
  <si>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</si>
  <si>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</si>
  <si>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</si>
  <si>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</si>
  <si>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</si>
  <si>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</si>
  <si>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</si>
  <si>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</si>
  <si>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</si>
  <si>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</si>
  <si>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</si>
  <si>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</si>
  <si>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</si>
  <si>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</si>
  <si>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</si>
  <si>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</si>
  <si>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</si>
  <si>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</si>
  <si>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</si>
  <si>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</si>
  <si>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</si>
  <si>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</si>
  <si>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</si>
  <si>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</si>
  <si>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</si>
  <si>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</si>
  <si>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</si>
  <si>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</si>
  <si>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</si>
  <si>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</si>
  <si>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</si>
  <si>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</si>
  <si>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</si>
  <si>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</si>
  <si>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</si>
  <si>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</si>
  <si>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</si>
  <si>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</si>
  <si>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</si>
  <si>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</si>
  <si>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</si>
  <si>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</si>
  <si>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</si>
  <si>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</si>
  <si>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</si>
  <si>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</si>
  <si>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</si>
  <si>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</si>
  <si>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</si>
  <si>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</si>
  <si>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</si>
  <si>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</si>
  <si>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</si>
  <si>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</si>
  <si>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</si>
  <si>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</si>
  <si>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</si>
  <si>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</si>
  <si>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</si>
  <si>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</si>
  <si>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</si>
  <si>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</si>
  <si>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</si>
  <si>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</si>
  <si>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</si>
  <si>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</si>
  <si>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</si>
  <si>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</si>
  <si>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</si>
  <si>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</si>
  <si>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</si>
  <si>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</si>
  <si>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</si>
  <si>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</si>
  <si>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</si>
  <si>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</si>
  <si>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</si>
  <si>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</si>
  <si>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</si>
  <si>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</si>
  <si>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</si>
  <si>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</si>
  <si>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</si>
  <si>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</si>
  <si>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</si>
  <si>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</si>
  <si>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</si>
  <si>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</si>
  <si>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</si>
  <si>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</si>
  <si>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</si>
  <si>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</si>
  <si>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</si>
  <si>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</si>
  <si>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</si>
  <si>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</si>
  <si>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</si>
  <si>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</si>
  <si>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</si>
  <si>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</si>
  <si>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</si>
  <si>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</si>
  <si>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</si>
  <si>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</si>
  <si>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</si>
  <si>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</si>
  <si>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</si>
  <si>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</si>
  <si>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</si>
  <si>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</si>
  <si>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</si>
  <si>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</si>
  <si>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</si>
  <si>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</si>
  <si>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</si>
  <si>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</si>
  <si>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</si>
  <si>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</si>
  <si>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</si>
  <si>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</si>
  <si>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</si>
  <si>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</si>
  <si>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</si>
  <si>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</si>
  <si>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</si>
  <si>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</si>
  <si>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</si>
  <si>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</si>
  <si>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</si>
  <si>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</si>
  <si>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</si>
  <si>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</si>
  <si>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</si>
  <si>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</si>
  <si>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</si>
  <si>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</si>
  <si>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</si>
  <si>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</si>
  <si>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</si>
  <si>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</si>
  <si>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</si>
  <si>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</si>
  <si>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</si>
  <si>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</si>
  <si>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</si>
  <si>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</si>
  <si>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</si>
  <si>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</si>
  <si>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</si>
  <si>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</si>
  <si>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</si>
  <si>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</si>
  <si>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</si>
  <si>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</si>
  <si>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</si>
  <si>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</si>
  <si>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</si>
  <si>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</si>
  <si>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</si>
  <si>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</si>
  <si>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</si>
  <si>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</si>
  <si>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</si>
  <si>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</si>
  <si>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</si>
  <si>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</si>
  <si>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</si>
  <si>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</si>
  <si>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</si>
  <si>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</si>
  <si>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</si>
  <si>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</si>
  <si>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</si>
  <si>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</si>
  <si>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</si>
  <si>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</si>
  <si>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</si>
  <si>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</si>
  <si>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</si>
  <si>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</si>
  <si>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</si>
  <si>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</si>
  <si>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</si>
  <si>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</si>
  <si>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</si>
  <si>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</si>
  <si>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</si>
  <si>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</si>
  <si>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</si>
  <si>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</si>
  <si>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</si>
  <si>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</si>
  <si>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</si>
  <si>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</si>
  <si>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</si>
  <si>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</si>
  <si>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</si>
  <si>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</si>
  <si>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</si>
  <si>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</si>
  <si>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</si>
  <si>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</si>
  <si>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</si>
  <si>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</si>
  <si>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</si>
  <si>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</si>
  <si>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</si>
  <si>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</si>
  <si>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</si>
  <si>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</si>
  <si>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</si>
  <si>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</si>
  <si>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</si>
  <si>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</si>
  <si>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</si>
  <si>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</si>
  <si>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</si>
  <si>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</si>
  <si>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</si>
  <si>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</si>
  <si>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</si>
  <si>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</si>
  <si>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</si>
  <si>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</si>
  <si>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</si>
  <si>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</si>
  <si>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</si>
  <si>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</si>
  <si>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</si>
  <si>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</si>
  <si>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</si>
  <si>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</si>
  <si>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</si>
  <si>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</si>
  <si>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</si>
  <si>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</si>
  <si>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</si>
  <si>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</si>
  <si>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</si>
  <si>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</si>
  <si>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</si>
  <si>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</si>
  <si>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</si>
  <si>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</si>
  <si>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</si>
  <si>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</si>
  <si>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</si>
  <si>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</si>
  <si>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</si>
  <si>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</si>
  <si>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</si>
  <si>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</si>
  <si>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</si>
  <si>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</si>
  <si>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</si>
  <si>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</si>
  <si>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</si>
  <si>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</si>
  <si>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</si>
  <si>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</si>
  <si>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</si>
  <si>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</si>
  <si>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</si>
  <si>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</si>
  <si>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</si>
  <si>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</si>
  <si>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</si>
  <si>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</si>
  <si>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</si>
  <si>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</si>
  <si>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</si>
  <si>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</si>
  <si>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</si>
  <si>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</si>
  <si>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</si>
  <si>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</si>
  <si>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</si>
  <si>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</si>
  <si>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</si>
  <si>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</si>
  <si>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</si>
  <si>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</si>
  <si>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</si>
  <si>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</si>
  <si>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</si>
  <si>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</si>
  <si>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</si>
  <si>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</si>
  <si>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</si>
  <si>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</si>
  <si>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</si>
  <si>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</si>
  <si>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</si>
  <si>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</si>
  <si>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</si>
  <si>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</si>
  <si>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</si>
  <si>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</si>
  <si>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</si>
  <si>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</si>
  <si>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</si>
  <si>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</si>
  <si>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</si>
  <si>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</si>
  <si>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</si>
  <si>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</si>
  <si>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</si>
  <si>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</si>
  <si>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</si>
  <si>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</si>
  <si>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</si>
  <si>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</si>
  <si>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</si>
  <si>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</si>
  <si>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</si>
  <si>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</si>
  <si>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</si>
  <si>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</si>
  <si>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</si>
  <si>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</si>
  <si>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</si>
  <si>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</si>
  <si>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</si>
  <si>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</si>
  <si>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</si>
  <si>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</si>
  <si>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</si>
  <si>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</si>
  <si>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</si>
  <si>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</si>
  <si>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</si>
  <si>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</si>
  <si>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</si>
  <si>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</si>
  <si>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</si>
  <si>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</si>
  <si>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</si>
  <si>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</si>
  <si>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</si>
  <si>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</si>
  <si>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</si>
  <si>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</si>
  <si>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</si>
  <si>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</si>
  <si>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</si>
  <si>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</si>
  <si>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</si>
  <si>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</si>
  <si>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</si>
  <si>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</si>
  <si>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</si>
  <si>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</si>
  <si>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</si>
  <si>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</si>
  <si>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</si>
  <si>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</si>
  <si>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</si>
  <si>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</si>
  <si>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</si>
  <si>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</si>
  <si>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</si>
  <si>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</si>
  <si>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</si>
  <si>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</si>
  <si>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</si>
  <si>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</si>
  <si>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</si>
  <si>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</si>
  <si>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</si>
  <si>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</si>
  <si>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</si>
  <si>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</si>
  <si>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</si>
  <si>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</si>
  <si>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</si>
  <si>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</si>
  <si>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</si>
  <si>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</si>
  <si>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</si>
  <si>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</si>
  <si>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</si>
  <si>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</si>
  <si>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</si>
  <si>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</si>
  <si>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</si>
  <si>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</si>
  <si>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</si>
  <si>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</si>
  <si>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</si>
  <si>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</si>
  <si>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</si>
  <si>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</si>
  <si>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</si>
  <si>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</si>
  <si>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</si>
  <si>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</si>
  <si>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</si>
  <si>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</si>
  <si>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</si>
  <si>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</si>
  <si>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</si>
  <si>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</si>
  <si>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</si>
  <si>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</si>
  <si>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</si>
  <si>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</si>
  <si>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</si>
  <si>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</si>
  <si>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</si>
  <si>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</si>
  <si>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</si>
  <si>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</si>
  <si>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</si>
  <si>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</si>
  <si>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</si>
  <si>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</si>
  <si>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</si>
  <si>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</si>
  <si>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</si>
  <si>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</si>
  <si>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</si>
  <si>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</si>
  <si>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</si>
  <si>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</si>
  <si>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</si>
  <si>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</si>
  <si>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</si>
  <si>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</si>
  <si>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</si>
  <si>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</si>
  <si>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</si>
  <si>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</si>
  <si>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</si>
  <si>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</si>
  <si>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</si>
  <si>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</si>
  <si>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</si>
  <si>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</si>
  <si>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</si>
  <si>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</si>
  <si>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</si>
  <si>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</si>
  <si>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</si>
  <si>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</si>
  <si>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</si>
  <si>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</si>
  <si>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</si>
  <si>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</si>
  <si>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</si>
  <si>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</si>
  <si>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</si>
  <si>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</si>
  <si>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</si>
  <si>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</si>
  <si>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</si>
  <si>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</si>
  <si>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</si>
  <si>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</si>
  <si>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</si>
  <si>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</si>
  <si>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</si>
  <si>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</si>
  <si>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</si>
  <si>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</si>
  <si>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</si>
  <si>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</si>
  <si>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</si>
  <si>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</si>
  <si>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</si>
  <si>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</si>
  <si>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</si>
  <si>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</si>
  <si>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</si>
  <si>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</si>
  <si>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</si>
  <si>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</si>
  <si>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</si>
  <si>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</si>
  <si>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</si>
  <si>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</si>
  <si>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</si>
  <si>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</si>
  <si>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</si>
  <si>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</si>
  <si>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</si>
  <si>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</si>
  <si>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</si>
  <si>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</si>
  <si>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</si>
  <si>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</si>
  <si>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</si>
  <si>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</si>
  <si>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</si>
  <si>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</si>
  <si>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</si>
  <si>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</si>
  <si>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</si>
  <si>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</si>
  <si>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</si>
  <si>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</si>
  <si>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</si>
  <si>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</si>
  <si>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</si>
  <si>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</si>
  <si>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</si>
  <si>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</si>
  <si>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</si>
  <si>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</si>
  <si>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</si>
  <si>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</si>
  <si>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</si>
  <si>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</si>
  <si>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</si>
  <si>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</si>
  <si>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</si>
  <si>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</si>
  <si>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</si>
  <si>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</si>
  <si>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</si>
  <si>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</si>
  <si>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</si>
  <si>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</si>
  <si>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</si>
  <si>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</si>
  <si>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</si>
  <si>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</si>
  <si>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</si>
  <si>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</si>
  <si>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</si>
  <si>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</si>
  <si>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</si>
  <si>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</si>
  <si>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</si>
  <si>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</si>
  <si>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</si>
  <si>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</si>
  <si>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</si>
  <si>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</si>
  <si>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</si>
  <si>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</si>
  <si>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</si>
  <si>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</si>
  <si>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</si>
  <si>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</si>
  <si>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</si>
  <si>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</si>
  <si>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</si>
  <si>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</si>
  <si>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</si>
  <si>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</si>
  <si>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</si>
  <si>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</si>
  <si>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</si>
  <si>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</si>
  <si>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</si>
  <si>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</si>
  <si>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</si>
  <si>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</si>
  <si>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</si>
  <si>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</si>
  <si>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</si>
  <si>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</si>
  <si>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</si>
  <si>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</si>
  <si>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</si>
  <si>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</si>
  <si>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</si>
  <si>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</si>
  <si>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</si>
  <si>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</si>
  <si>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</si>
  <si>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</si>
  <si>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</si>
  <si>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</si>
  <si>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</si>
  <si>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</si>
  <si>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</si>
  <si>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</si>
  <si>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</si>
  <si>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</si>
  <si>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</si>
  <si>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</si>
  <si>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</si>
  <si>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</si>
  <si>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</si>
  <si>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</si>
  <si>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</si>
  <si>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</si>
  <si>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</si>
  <si>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</si>
  <si>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</si>
  <si>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</si>
  <si>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</si>
  <si>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</si>
  <si>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</si>
  <si>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</si>
  <si>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</si>
  <si>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</si>
  <si>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</si>
  <si>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</si>
  <si>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</si>
  <si>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</si>
  <si>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</si>
  <si>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</si>
  <si>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</si>
  <si>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</si>
  <si>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</si>
  <si>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</si>
  <si>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</si>
  <si>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</si>
  <si>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</si>
  <si>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</si>
  <si>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</si>
  <si>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</si>
  <si>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</si>
  <si>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</si>
  <si>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</si>
  <si>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</si>
  <si>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</si>
  <si>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</si>
  <si>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</si>
  <si>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</si>
  <si>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</si>
  <si>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</si>
  <si>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</si>
  <si>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</si>
  <si>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</si>
  <si>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</si>
  <si>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</si>
  <si>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</si>
  <si>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</si>
  <si>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</si>
  <si>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</si>
  <si>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</si>
  <si>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</si>
  <si>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</si>
  <si>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</si>
  <si>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</si>
  <si>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</si>
  <si>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</si>
  <si>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</si>
  <si>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</si>
  <si>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</si>
  <si>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</si>
  <si>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</si>
  <si>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</si>
  <si>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</si>
  <si>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</si>
  <si>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</si>
  <si>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</si>
  <si>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</si>
  <si>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</si>
  <si>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</si>
  <si>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</si>
  <si>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</si>
  <si>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</si>
  <si>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</si>
  <si>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</si>
  <si>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</si>
  <si>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</si>
  <si>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</si>
  <si>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</si>
  <si>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</si>
  <si>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</si>
  <si>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</si>
  <si>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</si>
  <si>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</si>
  <si>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</si>
  <si>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</si>
  <si>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</si>
  <si>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</si>
  <si>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</si>
  <si>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</si>
  <si>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</si>
  <si>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</si>
  <si>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</si>
  <si>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</si>
  <si>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</si>
  <si>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</si>
  <si>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</si>
  <si>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</si>
  <si>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</si>
  <si>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</si>
  <si>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</si>
  <si>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</si>
  <si>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</si>
  <si>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</si>
  <si>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</si>
  <si>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</si>
  <si>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</si>
  <si>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</si>
  <si>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</si>
  <si>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</si>
  <si>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</si>
  <si>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</si>
  <si>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</si>
  <si>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</si>
  <si>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</si>
  <si>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</si>
  <si>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</si>
  <si>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</si>
  <si>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</si>
  <si>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</si>
  <si>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</si>
  <si>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</si>
  <si>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</si>
  <si>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</si>
  <si>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</si>
  <si>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</si>
  <si>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</si>
  <si>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</si>
  <si>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</si>
  <si>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</si>
  <si>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</si>
  <si>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</si>
  <si>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</si>
  <si>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</si>
  <si>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</si>
  <si>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</si>
  <si>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</si>
  <si>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</si>
  <si>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</si>
  <si>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</si>
  <si>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</si>
  <si>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</si>
  <si>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</si>
  <si>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</si>
  <si>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</si>
  <si>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</si>
  <si>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</si>
  <si>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</si>
  <si>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</si>
  <si>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</si>
  <si>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</si>
  <si>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</si>
  <si>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</si>
  <si>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</si>
  <si>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</si>
  <si>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</si>
  <si>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</si>
  <si>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</si>
  <si>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</si>
  <si>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</si>
  <si>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</si>
  <si>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</si>
  <si>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</si>
  <si>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</si>
  <si>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</si>
  <si>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</si>
  <si>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</si>
  <si>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</si>
  <si>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</si>
  <si>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</si>
  <si>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</si>
  <si>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</si>
  <si>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</si>
  <si>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</si>
  <si>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</si>
  <si>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</si>
  <si>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</si>
  <si>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</si>
  <si>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</si>
  <si>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</si>
  <si>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</si>
  <si>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</si>
  <si>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</si>
  <si>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</si>
  <si>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</si>
  <si>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</si>
  <si>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</si>
  <si>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</si>
  <si>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</si>
  <si>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</si>
  <si>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</si>
  <si>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</si>
  <si>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</si>
  <si>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</si>
  <si>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</si>
  <si>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</si>
  <si>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</si>
  <si>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</si>
  <si>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</si>
  <si>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</si>
  <si>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</si>
  <si>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</si>
  <si>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</si>
  <si>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</si>
  <si>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</si>
  <si>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</si>
  <si>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</si>
  <si>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</si>
  <si>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</si>
  <si>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</si>
  <si>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</si>
  <si>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</si>
  <si>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</si>
  <si>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</si>
  <si>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</si>
  <si>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</si>
  <si>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</si>
  <si>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</si>
  <si>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</si>
  <si>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</si>
  <si>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</si>
  <si>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</si>
  <si>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</si>
  <si>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</si>
  <si>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</si>
  <si>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</si>
  <si>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</si>
  <si>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</si>
  <si>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</si>
  <si>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</si>
  <si>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</si>
  <si>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</si>
  <si>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</si>
  <si>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</si>
  <si>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</si>
  <si>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</si>
  <si>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</si>
  <si>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</si>
  <si>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</si>
  <si>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</si>
  <si>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</si>
  <si>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</si>
  <si>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</si>
  <si>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</si>
  <si>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</si>
  <si>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</si>
  <si>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</si>
  <si>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</si>
  <si>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</si>
  <si>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</si>
  <si>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</si>
  <si>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</si>
  <si>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</si>
  <si>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</si>
  <si>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</si>
  <si>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</si>
  <si>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</si>
  <si>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</si>
  <si>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</si>
  <si>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</si>
  <si>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</si>
  <si>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</si>
  <si>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</si>
  <si>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</si>
  <si>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</si>
  <si>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</si>
  <si>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</si>
  <si>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</si>
  <si>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</si>
  <si>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</si>
  <si>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</si>
  <si>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</si>
  <si>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</si>
  <si>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</si>
  <si>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</si>
  <si>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</si>
  <si>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</si>
  <si>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</si>
  <si>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</si>
  <si>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</si>
  <si>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</si>
  <si>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</si>
  <si>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</si>
  <si>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</si>
  <si>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</si>
  <si>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</si>
  <si>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</si>
  <si>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</si>
  <si>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</si>
  <si>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</si>
  <si>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</si>
  <si>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</si>
  <si>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</si>
  <si>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</si>
  <si>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</si>
  <si>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</si>
  <si>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</si>
  <si>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</si>
  <si>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</si>
  <si>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</si>
  <si>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</si>
  <si>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</si>
  <si>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</si>
  <si>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</si>
  <si>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</si>
  <si>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</si>
  <si>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</si>
  <si>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</si>
  <si>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</si>
  <si>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</si>
  <si>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</si>
  <si>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</si>
  <si>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</si>
  <si>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</si>
  <si>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</si>
  <si>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</si>
  <si>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</si>
  <si>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</si>
  <si>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</si>
  <si>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</si>
  <si>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</si>
  <si>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</si>
  <si>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</si>
  <si>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</si>
  <si>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</si>
  <si>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</si>
  <si>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</si>
  <si>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</si>
  <si>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</si>
  <si>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</si>
  <si>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</si>
  <si>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</si>
  <si>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</si>
  <si>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</si>
  <si>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</si>
  <si>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</si>
  <si>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</si>
  <si>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</si>
  <si>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</si>
  <si>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</si>
  <si>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</si>
  <si>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</si>
  <si>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</si>
  <si>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</si>
  <si>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</si>
  <si>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</si>
  <si>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</si>
  <si>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</si>
  <si>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</si>
  <si>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</si>
  <si>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</si>
  <si>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</si>
  <si>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</si>
  <si>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</si>
  <si>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</si>
  <si>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</si>
  <si>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</si>
  <si>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</si>
  <si>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</si>
  <si>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</si>
  <si>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</si>
  <si>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</si>
  <si>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</si>
  <si>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</si>
  <si>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</si>
  <si>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</si>
  <si>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</si>
  <si>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</si>
  <si>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</si>
  <si>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</si>
  <si>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</si>
  <si>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</si>
  <si>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</si>
  <si>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</si>
  <si>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</si>
  <si>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</si>
  <si>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</si>
  <si>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</si>
  <si>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</si>
  <si>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</si>
  <si>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</si>
  <si>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</si>
  <si>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</si>
  <si>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</si>
  <si>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</si>
  <si>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</si>
  <si>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</si>
  <si>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</si>
  <si>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</si>
  <si>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</si>
  <si>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</si>
  <si>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</si>
  <si>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</si>
  <si>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</si>
  <si>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</si>
  <si>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</si>
  <si>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</si>
  <si>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</si>
  <si>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</si>
  <si>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</si>
  <si>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</si>
  <si>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</si>
  <si>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</si>
  <si>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</si>
  <si>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</si>
  <si>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</si>
  <si>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</si>
  <si>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</si>
  <si>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</si>
  <si>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</si>
  <si>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</si>
  <si>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</si>
  <si>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</si>
  <si>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</si>
  <si>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</si>
  <si>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</si>
  <si>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</si>
  <si>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</si>
  <si>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</si>
  <si>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</si>
  <si>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</si>
  <si>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</si>
  <si>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</si>
  <si>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</si>
  <si>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</si>
  <si>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</si>
  <si>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</si>
  <si>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</si>
  <si>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</si>
  <si>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</si>
  <si>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</si>
  <si>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</si>
  <si>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</si>
  <si>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</si>
  <si>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</si>
  <si>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</si>
  <si>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</si>
  <si>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</si>
  <si>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</si>
  <si>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</si>
  <si>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</si>
  <si>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</si>
  <si>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</si>
  <si>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</si>
  <si>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</si>
  <si>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</si>
  <si>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</si>
  <si>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</si>
  <si>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</si>
  <si>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</si>
  <si>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</si>
  <si>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</si>
  <si>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</si>
  <si>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</si>
  <si>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</si>
  <si>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</si>
  <si>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</si>
  <si>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</si>
  <si>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</si>
  <si>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</si>
  <si>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</si>
  <si>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</si>
  <si>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</si>
  <si>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</si>
  <si>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</si>
  <si>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</si>
  <si>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</si>
  <si>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</si>
  <si>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</si>
  <si>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</si>
  <si>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</si>
  <si>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</si>
  <si>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</si>
  <si>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</si>
  <si>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</si>
  <si>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</si>
  <si>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</si>
  <si>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</si>
  <si>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</si>
  <si>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</si>
  <si>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</si>
  <si>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</si>
  <si>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</si>
  <si>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</si>
  <si>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</si>
  <si>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</si>
  <si>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</si>
  <si>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</si>
  <si>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</si>
  <si>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</si>
  <si>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</si>
  <si>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</si>
  <si>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</si>
  <si>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</si>
  <si>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</si>
  <si>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</si>
  <si>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</si>
  <si>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</si>
  <si>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</si>
  <si>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</si>
  <si>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</si>
  <si>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</si>
  <si>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</si>
  <si>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</si>
  <si>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</si>
  <si>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</si>
  <si>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</si>
  <si>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</si>
  <si>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</si>
  <si>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</si>
  <si>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</si>
  <si>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</si>
  <si>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</si>
  <si>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</si>
  <si>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</si>
  <si>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</si>
  <si>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</si>
  <si>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</si>
  <si>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</si>
  <si>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</si>
  <si>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</si>
  <si>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</si>
  <si>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</si>
  <si>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</si>
  <si>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</si>
  <si>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</si>
  <si>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</si>
  <si>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</si>
  <si>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</si>
  <si>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</si>
  <si>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</si>
  <si>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</si>
  <si>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</si>
  <si>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</si>
  <si>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</si>
  <si>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</si>
  <si>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</si>
  <si>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</si>
  <si>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</si>
  <si>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</si>
  <si>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</si>
  <si>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</si>
  <si>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</si>
  <si>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</si>
  <si>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</si>
  <si>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</si>
  <si>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</si>
  <si>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</si>
  <si>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</si>
  <si>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</si>
  <si>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</si>
  <si>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</si>
  <si>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</si>
  <si>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</si>
  <si>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</si>
  <si>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</si>
  <si>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</si>
  <si>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</si>
  <si>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</si>
  <si>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</si>
  <si>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</si>
  <si>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</si>
  <si>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</si>
  <si>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</si>
  <si>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</si>
  <si>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</si>
  <si>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</si>
  <si>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</si>
  <si>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</si>
  <si>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</si>
  <si>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</si>
  <si>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</si>
  <si>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</si>
  <si>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</si>
  <si>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</si>
  <si>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</si>
  <si>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</si>
  <si>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</si>
  <si>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</si>
  <si>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</si>
  <si>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</si>
  <si>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</si>
  <si>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</si>
  <si>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</si>
  <si>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</si>
  <si>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</si>
  <si>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</si>
  <si>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</si>
  <si>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</si>
  <si>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</si>
  <si>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</si>
  <si>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</si>
  <si>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</si>
  <si>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</si>
  <si>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</si>
  <si>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</si>
  <si>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</si>
  <si>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</si>
  <si>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</si>
  <si>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</si>
  <si>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</si>
  <si>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</si>
  <si>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</si>
  <si>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</si>
  <si>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</si>
  <si>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</si>
  <si>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</si>
  <si>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</si>
  <si>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</si>
  <si>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</si>
  <si>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</si>
  <si>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</si>
  <si>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</si>
  <si>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</si>
  <si>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</si>
  <si>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</si>
  <si>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</si>
  <si>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</si>
  <si>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</si>
  <si>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</si>
  <si>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</si>
  <si>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</si>
  <si>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</si>
  <si>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</si>
  <si>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</si>
  <si>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</si>
  <si>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</si>
  <si>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</si>
  <si>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</si>
  <si>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</si>
  <si>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</si>
  <si>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</si>
  <si>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</si>
  <si>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</si>
  <si>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</si>
  <si>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</si>
  <si>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</si>
  <si>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</si>
  <si>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</si>
  <si>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</si>
  <si>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</si>
  <si>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</si>
  <si>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</si>
  <si>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</si>
  <si>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</si>
  <si>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</si>
  <si>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</si>
  <si>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</si>
  <si>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</si>
  <si>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</si>
  <si>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</si>
  <si>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</si>
  <si>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</si>
  <si>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</si>
  <si>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</si>
  <si>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</si>
  <si>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</si>
  <si>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</si>
  <si>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</si>
  <si>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</si>
  <si>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</si>
  <si>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</si>
  <si>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</si>
  <si>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</si>
  <si>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</si>
  <si>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</si>
  <si>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</si>
  <si>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</si>
  <si>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</si>
  <si>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</si>
  <si>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</si>
  <si>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</si>
  <si>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</si>
  <si>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</si>
  <si>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</si>
  <si>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</si>
  <si>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</si>
  <si>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</si>
  <si>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</si>
  <si>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</si>
  <si>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</si>
  <si>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</si>
  <si>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</si>
  <si>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</si>
  <si>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</si>
  <si>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</si>
  <si>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</si>
  <si>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</si>
  <si>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</si>
  <si>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</si>
  <si>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</si>
  <si>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</si>
  <si>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</si>
  <si>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</si>
  <si>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</si>
  <si>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</si>
  <si>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</si>
  <si>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</si>
  <si>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</si>
  <si>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</si>
  <si>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</si>
  <si>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</si>
  <si>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</si>
  <si>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</si>
  <si>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</si>
  <si>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</si>
  <si>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</si>
  <si>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</si>
  <si>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</si>
  <si>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</si>
  <si>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</si>
  <si>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</si>
  <si>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</si>
  <si>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</si>
  <si>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</si>
  <si>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</si>
  <si>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</si>
  <si>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</si>
  <si>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</si>
  <si>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</si>
  <si>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</si>
  <si>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</si>
  <si>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</si>
  <si>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</si>
  <si>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</si>
  <si>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</si>
  <si>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</si>
  <si>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</si>
  <si>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</si>
  <si>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</si>
  <si>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</si>
  <si>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</si>
  <si>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</si>
  <si>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</si>
  <si>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</si>
  <si>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</si>
  <si>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</si>
  <si>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</si>
  <si>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</si>
  <si>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</si>
  <si>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</si>
  <si>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</si>
  <si>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</si>
  <si>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</si>
  <si>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</si>
  <si>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</si>
  <si>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</si>
  <si>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</si>
  <si>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</si>
  <si>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</si>
  <si>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</si>
  <si>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</si>
  <si>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</si>
  <si>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</si>
  <si>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</si>
  <si>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</si>
  <si>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</si>
  <si>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</si>
  <si>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</si>
  <si>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</si>
  <si>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</si>
  <si>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</si>
  <si>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</si>
  <si>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</si>
  <si>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</si>
  <si>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</si>
  <si>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</si>
  <si>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</si>
  <si>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</si>
  <si>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</si>
  <si>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</si>
  <si>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</si>
  <si>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</si>
  <si>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</si>
  <si>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</si>
  <si>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</si>
  <si>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</si>
  <si>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</si>
  <si>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</si>
  <si>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</si>
  <si>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</si>
  <si>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</si>
  <si>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</si>
  <si>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</si>
  <si>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</si>
  <si>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</si>
  <si>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</si>
  <si>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</si>
  <si>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</si>
  <si>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</si>
  <si>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</si>
  <si>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</si>
  <si>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</si>
  <si>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</si>
  <si>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</si>
  <si>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</si>
  <si>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</si>
  <si>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</si>
  <si>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</si>
  <si>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</si>
  <si>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</si>
  <si>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</si>
  <si>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</si>
  <si>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</si>
  <si>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</si>
  <si>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</si>
  <si>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</si>
  <si>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</si>
  <si>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</si>
  <si>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</si>
  <si>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</si>
  <si>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</si>
  <si>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</si>
  <si>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</si>
  <si>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</si>
  <si>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</si>
  <si>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</si>
  <si>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</si>
  <si>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</si>
  <si>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</si>
  <si>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</si>
  <si>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</si>
  <si>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</si>
  <si>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</si>
  <si>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</si>
  <si>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</si>
  <si>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</si>
  <si>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</si>
  <si>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</si>
  <si>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</si>
  <si>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</si>
  <si>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</si>
  <si>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</si>
  <si>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</si>
  <si>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</si>
  <si>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</si>
  <si>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</si>
  <si>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</si>
  <si>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</si>
  <si>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</si>
  <si>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</si>
  <si>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</si>
  <si>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</si>
  <si>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</si>
  <si>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</si>
  <si>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</si>
  <si>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</si>
  <si>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</si>
  <si>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</si>
  <si>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</si>
  <si>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</si>
  <si>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</si>
  <si>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</si>
  <si>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</si>
  <si>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</si>
  <si>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</si>
  <si>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</si>
  <si>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</si>
  <si>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</si>
  <si>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</si>
  <si>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</si>
  <si>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</si>
  <si>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</si>
  <si>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</si>
  <si>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</si>
  <si>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</si>
  <si>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</si>
  <si>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</si>
  <si>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</si>
  <si>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</si>
  <si>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</si>
  <si>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</si>
  <si>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</si>
  <si>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</si>
  <si>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</si>
  <si>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</si>
  <si>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</si>
  <si>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</si>
  <si>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</si>
  <si>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</si>
  <si>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</si>
  <si>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</si>
  <si>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</si>
  <si>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</si>
  <si>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</si>
  <si>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</si>
  <si>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</si>
  <si>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</si>
  <si>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</si>
  <si>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</si>
  <si>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</si>
  <si>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</si>
  <si>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</si>
  <si>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</si>
  <si>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</si>
  <si>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</si>
  <si>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</si>
  <si>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</si>
  <si>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</si>
  <si>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</si>
  <si>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</si>
  <si>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</si>
  <si>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</si>
  <si>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</si>
  <si>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</si>
  <si>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</si>
  <si>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</si>
  <si>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</si>
  <si>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</si>
  <si>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</si>
  <si>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</si>
  <si>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</si>
  <si>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</si>
  <si>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</si>
  <si>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</si>
  <si>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</si>
  <si>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</si>
  <si>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</si>
  <si>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</si>
  <si>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</si>
  <si>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</si>
  <si>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</si>
  <si>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</si>
  <si>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</si>
  <si>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</si>
  <si>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</si>
  <si>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</si>
  <si>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</si>
  <si>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</si>
  <si>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</si>
  <si>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</si>
  <si>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</si>
  <si>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</si>
  <si>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</si>
  <si>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</si>
  <si>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</si>
  <si>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</si>
  <si>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</si>
  <si>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</si>
  <si>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</si>
  <si>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</si>
  <si>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</si>
  <si>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</si>
  <si>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</si>
  <si>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</si>
  <si>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</si>
  <si>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</si>
  <si>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</si>
  <si>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</si>
  <si>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</si>
  <si>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</si>
  <si>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</si>
  <si>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</si>
  <si>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</si>
  <si>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</si>
  <si>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</si>
  <si>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</si>
  <si>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</si>
  <si>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</si>
  <si>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</si>
  <si>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</si>
  <si>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</si>
  <si>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</si>
  <si>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</si>
  <si>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</si>
  <si>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</si>
  <si>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</si>
  <si>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</si>
  <si>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</si>
  <si>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</si>
  <si>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</si>
  <si>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</si>
  <si>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</si>
  <si>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</si>
  <si>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</si>
  <si>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</si>
  <si>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</si>
  <si>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</si>
  <si>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</si>
  <si>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</si>
  <si>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</si>
  <si>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</si>
  <si>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</si>
  <si>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</si>
  <si>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</si>
  <si>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</si>
  <si>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</si>
  <si>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</si>
  <si>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</si>
  <si>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</si>
  <si>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</si>
  <si>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</si>
  <si>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</si>
  <si>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</si>
  <si>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</si>
  <si>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</si>
  <si>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</si>
  <si>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</si>
  <si>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</si>
  <si>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</si>
  <si>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</si>
  <si>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</si>
  <si>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</si>
  <si>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</si>
  <si>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</si>
  <si>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</si>
  <si>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</si>
  <si>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</si>
  <si>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</si>
  <si>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</si>
  <si>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</si>
  <si>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</si>
  <si>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</si>
  <si>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</si>
  <si>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</si>
  <si>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</si>
  <si>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</si>
  <si>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</si>
  <si>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</si>
  <si>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</si>
  <si>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</si>
  <si>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</si>
  <si>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</si>
  <si>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</si>
  <si>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</si>
  <si>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</si>
  <si>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</si>
  <si>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</si>
  <si>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</si>
  <si>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</si>
  <si>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</si>
  <si>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</si>
  <si>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</si>
  <si>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</si>
  <si>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</si>
  <si>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</si>
  <si>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</si>
  <si>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</si>
  <si>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</si>
  <si>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</si>
  <si>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</si>
  <si>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</si>
  <si>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</si>
  <si>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</si>
  <si>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</si>
  <si>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</si>
  <si>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</si>
  <si>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</si>
  <si>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</si>
  <si>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</si>
  <si>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</si>
  <si>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</si>
  <si>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</si>
  <si>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</si>
  <si>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</si>
  <si>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</si>
  <si>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</si>
  <si>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</si>
  <si>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</si>
  <si>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</si>
  <si>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</si>
  <si>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</si>
  <si>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</si>
  <si>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</si>
  <si>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</si>
  <si>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</si>
  <si>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</si>
  <si>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</si>
  <si>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</si>
  <si>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</si>
  <si>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</si>
  <si>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</si>
  <si>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</si>
  <si>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</si>
  <si>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</si>
  <si>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</si>
  <si>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</si>
  <si>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</si>
  <si>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</si>
  <si>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</si>
  <si>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</si>
  <si>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</si>
  <si>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</si>
  <si>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</si>
  <si>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</si>
  <si>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</si>
  <si>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</si>
  <si>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</si>
  <si>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</si>
  <si>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</si>
  <si>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</si>
  <si>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</si>
  <si>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</si>
  <si>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</si>
  <si>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</si>
  <si>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</si>
  <si>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</si>
  <si>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</si>
  <si>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</si>
  <si>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</si>
  <si>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</si>
  <si>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</si>
  <si>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</si>
  <si>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</si>
  <si>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</si>
  <si>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</si>
  <si>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</si>
  <si>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</si>
  <si>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</si>
  <si>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</si>
  <si>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</si>
  <si>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</si>
  <si>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</si>
  <si>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</si>
  <si>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</si>
  <si>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</si>
  <si>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</si>
  <si>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</si>
  <si>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</si>
  <si>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</si>
  <si>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</si>
  <si>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</si>
  <si>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</si>
  <si>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</si>
  <si>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</si>
  <si>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</si>
  <si>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</si>
  <si>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</si>
  <si>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</si>
  <si>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</si>
  <si>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</si>
  <si>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</si>
  <si>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</si>
  <si>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</si>
  <si>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</si>
  <si>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</si>
  <si>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</si>
  <si>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</si>
  <si>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</si>
  <si>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</si>
  <si>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</si>
  <si>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</si>
  <si>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</si>
  <si>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</si>
  <si>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</si>
  <si>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</si>
  <si>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</si>
  <si>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</si>
  <si>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</si>
  <si>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</si>
  <si>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</si>
  <si>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</si>
  <si>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</si>
  <si>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</si>
  <si>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</si>
  <si>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</si>
  <si>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</si>
  <si>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</si>
  <si>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</si>
  <si>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</si>
  <si>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</si>
  <si>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</si>
  <si>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</si>
  <si>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</si>
  <si>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</si>
  <si>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</si>
  <si>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</si>
  <si>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</si>
  <si>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</si>
  <si>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</si>
  <si>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</si>
  <si>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</si>
  <si>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</si>
  <si>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</si>
  <si>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</si>
  <si>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</si>
  <si>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</si>
  <si>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</si>
  <si>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</si>
  <si>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</si>
  <si>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</si>
  <si>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</si>
  <si>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</si>
  <si>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</si>
  <si>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</si>
  <si>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</si>
  <si>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</si>
  <si>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</si>
  <si>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</si>
  <si>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</si>
  <si>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</si>
  <si>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</si>
  <si>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</si>
  <si>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</si>
  <si>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</si>
  <si>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</si>
  <si>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</si>
  <si>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</si>
  <si>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</si>
  <si>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</si>
  <si>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</si>
  <si>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</si>
  <si>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</si>
  <si>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</si>
  <si>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</si>
  <si>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</si>
  <si>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</si>
  <si>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</si>
  <si>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</si>
  <si>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</si>
  <si>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</si>
  <si>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</si>
  <si>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</si>
  <si>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</si>
  <si>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</si>
  <si>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</si>
  <si>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</si>
  <si>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</si>
  <si>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</si>
  <si>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</si>
  <si>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</si>
  <si>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</si>
  <si>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</si>
  <si>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</si>
  <si>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</si>
  <si>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</si>
  <si>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</si>
  <si>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</si>
  <si>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</si>
  <si>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</si>
  <si>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</si>
  <si>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</si>
  <si>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</si>
  <si>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</si>
  <si>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</si>
  <si>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</si>
  <si>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</si>
  <si>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</si>
  <si>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</si>
  <si>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</si>
  <si>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</si>
  <si>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</si>
  <si>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</si>
  <si>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</si>
  <si>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</si>
  <si>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</si>
  <si>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</si>
  <si>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</si>
  <si>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</si>
  <si>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</si>
  <si>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</si>
  <si>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</si>
  <si>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</si>
  <si>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</si>
  <si>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</si>
  <si>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</si>
  <si>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</si>
  <si>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</si>
  <si>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</si>
  <si>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</si>
  <si>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</si>
  <si>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</si>
  <si>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</si>
  <si>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</si>
  <si>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</si>
  <si>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</si>
  <si>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</si>
  <si>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</si>
  <si>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</si>
  <si>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</si>
  <si>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</si>
  <si>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</si>
  <si>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</si>
  <si>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</si>
  <si>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</si>
  <si>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</si>
  <si>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</si>
  <si>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</si>
  <si>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</si>
  <si>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</si>
  <si>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</si>
  <si>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</si>
  <si>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</si>
  <si>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</si>
  <si>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</si>
  <si>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</si>
  <si>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</si>
  <si>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</si>
  <si>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</si>
  <si>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</si>
  <si>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</si>
  <si>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</si>
  <si>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</si>
  <si>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</si>
  <si>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</si>
  <si>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</si>
  <si>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</si>
  <si>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</si>
  <si>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</si>
  <si>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</si>
  <si>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</si>
  <si>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</si>
  <si>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</si>
  <si>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</si>
  <si>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</si>
  <si>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</si>
  <si>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</si>
  <si>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</si>
  <si>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</si>
  <si>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</si>
  <si>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</si>
  <si>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</si>
  <si>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</si>
  <si>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</si>
  <si>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</si>
  <si>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</si>
  <si>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</si>
  <si>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</si>
  <si>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</si>
  <si>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</si>
  <si>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</si>
  <si>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</si>
  <si>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</si>
  <si>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</si>
  <si>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</si>
  <si>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</si>
  <si>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</si>
  <si>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</si>
  <si>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</si>
  <si>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</si>
  <si>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</si>
  <si>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</si>
  <si>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</si>
  <si>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</si>
  <si>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</si>
  <si>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</si>
  <si>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</si>
  <si>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</si>
  <si>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</si>
  <si>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</si>
  <si>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</si>
  <si>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</si>
  <si>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</si>
  <si>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</si>
  <si>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</si>
  <si>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</si>
  <si>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</si>
  <si>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</si>
  <si>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</si>
  <si>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</si>
  <si>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</si>
  <si>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</si>
  <si>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</si>
  <si>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</si>
  <si>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</si>
  <si>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</si>
  <si>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</si>
  <si>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</si>
  <si>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</si>
  <si>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</si>
  <si>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</si>
  <si>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</si>
  <si>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</si>
  <si>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</si>
  <si>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</si>
  <si>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</si>
  <si>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</si>
  <si>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</si>
  <si>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</si>
  <si>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</si>
  <si>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</si>
  <si>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</si>
  <si>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</si>
  <si>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</si>
  <si>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</si>
  <si>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</si>
  <si>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</si>
  <si>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</si>
  <si>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</si>
  <si>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</si>
  <si>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</si>
  <si>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</si>
  <si>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</si>
  <si>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</si>
  <si>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</si>
  <si>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</si>
  <si>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</si>
  <si>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</si>
  <si>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</si>
  <si>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</si>
  <si>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</si>
  <si>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</si>
  <si>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</si>
  <si>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</si>
  <si>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</si>
  <si>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</si>
  <si>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</si>
  <si>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</si>
  <si>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</si>
  <si>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</si>
  <si>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</si>
  <si>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</si>
  <si>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</si>
  <si>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</si>
  <si>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</si>
  <si>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</si>
  <si>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</si>
  <si>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</si>
  <si>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</si>
  <si>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</si>
  <si>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</si>
  <si>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</si>
  <si>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</si>
  <si>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</si>
  <si>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</si>
  <si>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</si>
  <si>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</si>
  <si>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</si>
  <si>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</si>
  <si>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</si>
  <si>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</si>
  <si>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</si>
  <si>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</si>
  <si>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</si>
  <si>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</si>
  <si>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</si>
  <si>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</si>
  <si>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</si>
  <si>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</si>
  <si>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</si>
  <si>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</si>
  <si>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</si>
  <si>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</si>
  <si>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</si>
  <si>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</si>
  <si>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</si>
  <si>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</si>
  <si>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</si>
  <si>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</si>
  <si>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</si>
  <si>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</si>
  <si>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</si>
  <si>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</si>
  <si>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</si>
  <si>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</si>
  <si>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</si>
  <si>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</si>
  <si>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</si>
  <si>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</si>
  <si>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</si>
  <si>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</si>
  <si>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</si>
  <si>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</si>
  <si>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</si>
  <si>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</si>
  <si>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</si>
  <si>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</si>
  <si>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</si>
  <si>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</si>
  <si>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</si>
  <si>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</si>
  <si>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</si>
  <si>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</si>
  <si>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</si>
  <si>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</si>
  <si>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</si>
  <si>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</si>
  <si>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</si>
  <si>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</si>
  <si>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</si>
  <si>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</si>
  <si>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</si>
  <si>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</si>
  <si>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</si>
  <si>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</si>
  <si>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</si>
  <si>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</si>
  <si>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</si>
  <si>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</si>
  <si>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</si>
  <si>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</si>
  <si>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</si>
  <si>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</si>
  <si>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</si>
  <si>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</si>
  <si>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</si>
  <si>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</si>
  <si>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</si>
  <si>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</si>
  <si>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</si>
  <si>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</si>
  <si>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</si>
  <si>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</si>
  <si>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</si>
  <si>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</si>
  <si>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</si>
  <si>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</si>
  <si>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</si>
  <si>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</si>
  <si>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</si>
  <si>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</si>
  <si>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</si>
  <si>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</si>
  <si>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</si>
  <si>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</si>
  <si>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</si>
  <si>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</si>
  <si>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</si>
  <si>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</si>
  <si>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</si>
  <si>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</si>
  <si>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</si>
  <si>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</si>
  <si>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</si>
  <si>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</si>
  <si>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</si>
  <si>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</si>
  <si>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</si>
  <si>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</si>
  <si>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</si>
  <si>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</si>
  <si>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</si>
  <si>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</si>
  <si>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</si>
  <si>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</si>
  <si>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</si>
  <si>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</si>
  <si>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</si>
  <si>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</si>
  <si>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</si>
  <si>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</si>
  <si>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</si>
  <si>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</si>
  <si>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</si>
  <si>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</si>
  <si>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</si>
  <si>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</si>
  <si>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</si>
  <si>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</si>
  <si>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</si>
  <si>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</si>
  <si>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</si>
  <si>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</si>
  <si>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</si>
  <si>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</si>
  <si>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</si>
  <si>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</si>
  <si>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</si>
  <si>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</si>
  <si>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</si>
  <si>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</si>
  <si>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</si>
  <si>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</si>
  <si>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</si>
  <si>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</si>
  <si>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</si>
  <si>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</si>
  <si>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</si>
  <si>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</si>
  <si>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</si>
  <si>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</si>
  <si>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</si>
  <si>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</si>
  <si>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</si>
  <si>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</si>
  <si>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</si>
  <si>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</si>
  <si>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</si>
  <si>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</si>
  <si>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</si>
  <si>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</si>
  <si>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</si>
  <si>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</si>
  <si>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</si>
  <si>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</si>
  <si>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</si>
  <si>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</si>
  <si>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</si>
  <si>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</si>
  <si>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</si>
  <si>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</si>
  <si>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</si>
  <si>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</si>
  <si>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</si>
  <si>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</si>
  <si>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</si>
  <si>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</si>
  <si>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</si>
  <si>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</si>
  <si>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</si>
  <si>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</si>
  <si>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</si>
  <si>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</si>
  <si>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</si>
  <si>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</si>
  <si>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</si>
  <si>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</si>
  <si>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</si>
  <si>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</si>
  <si>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</si>
  <si>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</si>
  <si>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</si>
  <si>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</si>
  <si>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</si>
  <si>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</si>
  <si>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</si>
  <si>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</si>
  <si>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</si>
  <si>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</si>
  <si>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</si>
  <si>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</si>
  <si>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</si>
  <si>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</si>
  <si>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</si>
  <si>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</si>
  <si>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</si>
  <si>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</si>
  <si>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</si>
  <si>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</si>
  <si>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</si>
  <si>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</si>
  <si>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</si>
  <si>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</si>
  <si>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</si>
  <si>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</si>
  <si>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</si>
  <si>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</si>
  <si>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</si>
  <si>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</si>
  <si>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</si>
  <si>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</si>
  <si>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</si>
  <si>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</si>
  <si>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</si>
  <si>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</si>
  <si>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</si>
  <si>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</si>
  <si>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</si>
  <si>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</si>
  <si>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</si>
  <si>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</si>
  <si>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</si>
  <si>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</si>
  <si>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</si>
  <si>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</si>
  <si>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</si>
  <si>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</si>
  <si>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</si>
  <si>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</si>
  <si>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</si>
  <si>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</si>
  <si>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</si>
  <si>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</si>
  <si>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</si>
  <si>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</si>
  <si>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</si>
  <si>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</si>
  <si>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</si>
  <si>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</si>
  <si>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</si>
  <si>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</si>
  <si>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</si>
  <si>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</si>
  <si>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</si>
  <si>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</si>
  <si>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</si>
  <si>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</si>
  <si>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</si>
  <si>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</si>
  <si>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</si>
  <si>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</si>
  <si>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</si>
  <si>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</si>
  <si>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</si>
  <si>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</si>
  <si>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</si>
  <si>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</si>
  <si>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</si>
  <si>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</si>
  <si>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</si>
  <si>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</si>
  <si>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</si>
  <si>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</si>
  <si>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</si>
  <si>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</si>
  <si>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</si>
  <si>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</si>
  <si>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</si>
  <si>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</si>
  <si>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</si>
  <si>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</si>
  <si>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</si>
  <si>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</si>
  <si>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</si>
  <si>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</si>
  <si>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</si>
  <si>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</si>
  <si>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</si>
  <si>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</si>
  <si>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</si>
  <si>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</si>
  <si>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</si>
  <si>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</si>
  <si>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</si>
  <si>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</si>
  <si>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</si>
  <si>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</si>
  <si>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</si>
  <si>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</si>
  <si>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</si>
  <si>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</si>
  <si>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</si>
  <si>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</si>
  <si>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</si>
  <si>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</si>
  <si>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</si>
  <si>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</si>
  <si>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</si>
  <si>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</si>
  <si>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</si>
  <si>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</si>
  <si>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</si>
  <si>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</si>
  <si>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</si>
  <si>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</si>
  <si>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</si>
  <si>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</si>
  <si>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</si>
  <si>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</si>
  <si>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</si>
  <si>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</si>
  <si>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</si>
  <si>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</si>
  <si>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</si>
  <si>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</si>
  <si>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</si>
  <si>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</si>
  <si>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</si>
  <si>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</si>
  <si>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</si>
  <si>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</si>
  <si>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</si>
  <si>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</si>
  <si>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</si>
  <si>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</si>
  <si>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</si>
  <si>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</si>
  <si>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</si>
  <si>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</si>
  <si>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</si>
  <si>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</si>
  <si>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</si>
  <si>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</si>
  <si>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</si>
  <si>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</si>
  <si>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</si>
  <si>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</si>
  <si>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</si>
  <si>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</si>
  <si>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</si>
  <si>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</si>
  <si>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</si>
  <si>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</si>
  <si>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</si>
  <si>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</si>
  <si>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</si>
  <si>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</si>
  <si>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</si>
  <si>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</si>
  <si>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</si>
  <si>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</si>
  <si>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</si>
  <si>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</si>
  <si>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</si>
  <si>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</si>
  <si>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</si>
  <si>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</si>
  <si>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</si>
  <si>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</si>
  <si>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</si>
  <si>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</si>
  <si>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</si>
  <si>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</si>
  <si>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</si>
  <si>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</si>
  <si>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</si>
  <si>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</si>
  <si>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</si>
  <si>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</si>
  <si>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</si>
  <si>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</si>
  <si>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</si>
  <si>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</si>
  <si>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</si>
  <si>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</si>
  <si>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</si>
  <si>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</si>
  <si>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</si>
  <si>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</si>
  <si>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</si>
  <si>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</si>
  <si>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</si>
  <si>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</si>
  <si>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</si>
  <si>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</si>
  <si>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</si>
  <si>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</si>
  <si>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</si>
  <si>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</si>
  <si>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</si>
  <si>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</si>
  <si>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</si>
  <si>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</si>
  <si>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</si>
  <si>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</si>
  <si>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</si>
  <si>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</si>
  <si>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</si>
  <si>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</si>
  <si>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</si>
  <si>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</si>
  <si>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</si>
  <si>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</si>
  <si>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</si>
  <si>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</si>
  <si>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</si>
  <si>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</si>
  <si>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</si>
  <si>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</si>
  <si>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</si>
  <si>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</si>
  <si>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</si>
  <si>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</si>
  <si>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</si>
  <si>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</si>
  <si>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</si>
  <si>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</si>
  <si>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</si>
  <si>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</si>
  <si>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</si>
  <si>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</si>
  <si>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</si>
  <si>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</si>
  <si>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</si>
  <si>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</si>
  <si>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</si>
  <si>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</si>
  <si>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</si>
  <si>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</si>
  <si>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</si>
  <si>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</si>
  <si>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</si>
  <si>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</si>
  <si>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</si>
  <si>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</si>
  <si>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</si>
  <si>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</si>
  <si>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</si>
  <si>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</si>
  <si>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</si>
  <si>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</si>
  <si>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</si>
  <si>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</si>
  <si>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</si>
  <si>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</si>
  <si>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</si>
  <si>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</si>
  <si>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</si>
  <si>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</si>
  <si>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</si>
  <si>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</si>
  <si>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</si>
  <si>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</si>
  <si>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</si>
  <si>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</si>
  <si>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</si>
  <si>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</si>
  <si>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</si>
  <si>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</si>
  <si>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</si>
  <si>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</si>
  <si>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</si>
  <si>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</si>
  <si>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</si>
  <si>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</si>
  <si>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</si>
  <si>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</si>
  <si>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</si>
  <si>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</si>
  <si>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</si>
  <si>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</si>
  <si>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</si>
  <si>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</si>
  <si>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</si>
  <si>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</si>
  <si>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</si>
  <si>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</si>
  <si>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</si>
  <si>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</si>
  <si>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</si>
  <si>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</si>
  <si>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</si>
  <si>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</si>
  <si>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</si>
  <si>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</si>
  <si>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</si>
  <si>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</si>
  <si>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</si>
  <si>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</si>
  <si>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</si>
  <si>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</si>
  <si>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</si>
  <si>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</si>
  <si>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</si>
  <si>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</si>
  <si>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</si>
  <si>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</si>
  <si>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</si>
  <si>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</si>
  <si>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</si>
  <si>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</si>
  <si>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</si>
  <si>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</si>
  <si>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</si>
  <si>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</si>
  <si>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</si>
  <si>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</si>
  <si>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</si>
  <si>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</si>
  <si>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</si>
  <si>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</si>
  <si>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</si>
  <si>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</si>
  <si>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</si>
  <si>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</si>
  <si>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</si>
  <si>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</si>
  <si>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</si>
  <si>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</si>
  <si>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</si>
  <si>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</si>
  <si>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</si>
  <si>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</si>
  <si>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</si>
  <si>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</si>
  <si>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</si>
  <si>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</si>
  <si>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</si>
  <si>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</si>
  <si>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</si>
  <si>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</si>
  <si>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</si>
  <si>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</si>
  <si>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</si>
  <si>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</si>
  <si>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</si>
  <si>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</si>
  <si>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</si>
  <si>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</si>
  <si>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</si>
  <si>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</si>
  <si>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</si>
  <si>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</si>
  <si>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</si>
  <si>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</si>
  <si>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</si>
  <si>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</si>
  <si>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</si>
  <si>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</si>
  <si>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</si>
  <si>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</si>
  <si>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</si>
  <si>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</si>
  <si>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</si>
  <si>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</si>
  <si>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</si>
  <si>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</si>
  <si>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</si>
  <si>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</si>
  <si>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</si>
  <si>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</si>
  <si>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</si>
  <si>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</si>
  <si>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</si>
  <si>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</si>
  <si>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</si>
  <si>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</si>
  <si>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</si>
  <si>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</si>
  <si>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</si>
  <si>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</si>
  <si>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</si>
  <si>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</si>
  <si>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</si>
  <si>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</si>
  <si>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</si>
  <si>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</si>
  <si>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</si>
  <si>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</si>
  <si>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</si>
  <si>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</si>
  <si>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</si>
  <si>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</si>
  <si>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</si>
  <si>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</si>
  <si>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</si>
  <si>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</si>
  <si>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</si>
  <si>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</si>
  <si>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</si>
  <si>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</si>
  <si>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</si>
  <si>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</si>
  <si>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</si>
  <si>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</si>
  <si>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</si>
  <si>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</si>
  <si>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</si>
  <si>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</si>
  <si>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</si>
  <si>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</si>
  <si>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</si>
  <si>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</si>
  <si>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</si>
  <si>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</si>
  <si>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</si>
  <si>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</si>
  <si>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</si>
  <si>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</si>
  <si>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</si>
  <si>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</si>
  <si>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</si>
  <si>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</si>
  <si>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</si>
  <si>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</si>
  <si>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</si>
  <si>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</si>
  <si>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</si>
  <si>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</si>
  <si>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</si>
  <si>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</si>
  <si>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</si>
  <si>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</si>
  <si>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</si>
  <si>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</si>
  <si>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</si>
  <si>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</si>
  <si>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</si>
  <si>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</si>
  <si>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</si>
  <si>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</si>
  <si>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</si>
  <si>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</si>
  <si>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</si>
  <si>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</si>
  <si>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</si>
  <si>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</si>
  <si>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</si>
  <si>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</si>
  <si>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</si>
  <si>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</si>
  <si>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</si>
  <si>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</si>
  <si>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</si>
  <si>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</si>
  <si>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</si>
  <si>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</si>
  <si>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</si>
  <si>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</si>
  <si>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</si>
  <si>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</si>
  <si>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</si>
  <si>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</si>
  <si>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</si>
  <si>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</si>
  <si>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</si>
  <si>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</si>
  <si>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</si>
  <si>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</si>
  <si>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</si>
  <si>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</si>
  <si>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</si>
  <si>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</si>
  <si>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</si>
  <si>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</si>
  <si>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</si>
  <si>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</si>
  <si>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</si>
  <si>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</si>
  <si>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</si>
  <si>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</si>
  <si>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</si>
  <si>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</si>
  <si>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</si>
  <si>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</si>
  <si>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</si>
  <si>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</si>
  <si>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</si>
  <si>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</si>
  <si>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</si>
  <si>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</si>
  <si>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</si>
  <si>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</si>
  <si>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</si>
  <si>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</si>
  <si>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</si>
  <si>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</si>
  <si>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</si>
  <si>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</si>
  <si>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</si>
  <si>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</si>
  <si>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</si>
  <si>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</si>
  <si>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</si>
  <si>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</si>
  <si>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</si>
  <si>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</si>
  <si>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</si>
  <si>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</si>
  <si>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</si>
  <si>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</si>
  <si>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</si>
  <si>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</si>
  <si>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</si>
  <si>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</si>
  <si>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</si>
  <si>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</si>
  <si>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</si>
  <si>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</si>
  <si>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</si>
  <si>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</si>
  <si>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</si>
  <si>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</si>
  <si>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</si>
  <si>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</si>
  <si>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</si>
  <si>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</si>
  <si>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</si>
  <si>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</si>
  <si>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</si>
  <si>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</si>
  <si>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</si>
  <si>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</si>
  <si>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</si>
  <si>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</si>
  <si>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</si>
  <si>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</si>
  <si>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</si>
  <si>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</si>
  <si>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</si>
  <si>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</si>
  <si>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</si>
  <si>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</si>
  <si>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</si>
  <si>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</si>
  <si>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</si>
  <si>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</si>
  <si>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</si>
  <si>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</si>
  <si>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</si>
  <si>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</si>
  <si>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</si>
  <si>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</si>
  <si>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</si>
  <si>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</si>
  <si>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</si>
  <si>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</si>
  <si>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</si>
  <si>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</si>
  <si>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</si>
  <si>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</si>
  <si>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</si>
  <si>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</si>
  <si>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</si>
  <si>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</si>
  <si>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</si>
  <si>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</si>
  <si>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</si>
  <si>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</si>
  <si>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</si>
  <si>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</si>
  <si>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</si>
  <si>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</si>
  <si>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</si>
  <si>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</si>
  <si>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</si>
  <si>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</si>
  <si>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</si>
  <si>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</si>
  <si>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</si>
  <si>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</si>
  <si>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</si>
  <si>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</si>
  <si>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</si>
  <si>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</si>
  <si>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</si>
  <si>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</si>
  <si>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</si>
  <si>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</si>
  <si>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</si>
  <si>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</si>
  <si>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</si>
  <si>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</si>
  <si>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</si>
  <si>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</si>
  <si>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</si>
  <si>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</si>
  <si>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</si>
  <si>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</si>
  <si>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</si>
  <si>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</si>
  <si>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</si>
  <si>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</si>
  <si>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</si>
  <si>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</si>
  <si>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</si>
  <si>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</si>
  <si>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</si>
  <si>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</si>
  <si>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</si>
  <si>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</si>
  <si>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</si>
  <si>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</si>
  <si>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</si>
  <si>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</si>
  <si>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</si>
  <si>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</si>
  <si>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</si>
  <si>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</si>
  <si>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</si>
  <si>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</si>
  <si>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</si>
  <si>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</si>
  <si>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</si>
  <si>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</si>
  <si>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</si>
  <si>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</si>
  <si>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</si>
  <si>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</si>
  <si>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</si>
  <si>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</si>
  <si>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</si>
  <si>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</si>
  <si>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</si>
  <si>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</si>
  <si>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</si>
  <si>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</si>
  <si>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</si>
  <si>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</si>
  <si>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</si>
  <si>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</si>
  <si>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</si>
  <si>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</si>
  <si>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</si>
  <si>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</si>
  <si>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</si>
  <si>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</si>
  <si>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</si>
  <si>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</si>
  <si>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</si>
  <si>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</si>
  <si>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</si>
  <si>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</si>
  <si>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</si>
  <si>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</si>
  <si>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</si>
  <si>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</si>
  <si>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</si>
  <si>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</si>
  <si>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</si>
  <si>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</si>
  <si>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</si>
  <si>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</si>
  <si>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</si>
  <si>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</si>
  <si>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</si>
  <si>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</si>
  <si>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</si>
  <si>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</si>
  <si>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</si>
  <si>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</si>
  <si>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</si>
  <si>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</si>
  <si>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</si>
  <si>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</si>
  <si>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</si>
  <si>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</si>
  <si>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</si>
  <si>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</si>
  <si>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</si>
  <si>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</si>
  <si>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</si>
  <si>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</si>
  <si>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</si>
  <si>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</si>
  <si>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</si>
  <si>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</si>
  <si>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</si>
  <si>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</si>
  <si>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</si>
  <si>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</si>
  <si>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</si>
  <si>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</si>
  <si>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</si>
  <si>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</si>
  <si>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</si>
  <si>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</si>
  <si>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</si>
  <si>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</si>
  <si>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</si>
  <si>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</si>
  <si>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</si>
  <si>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</si>
  <si>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</si>
  <si>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</si>
  <si>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</si>
  <si>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</si>
  <si>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</si>
  <si>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</si>
  <si>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</si>
  <si>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</si>
  <si>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</si>
  <si>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</si>
  <si>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</si>
  <si>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</si>
  <si>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</si>
  <si>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</si>
  <si>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</si>
  <si>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</si>
  <si>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</si>
  <si>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</si>
  <si>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</si>
  <si>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</si>
  <si>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</si>
  <si>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</si>
  <si>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</si>
  <si>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</si>
  <si>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</si>
  <si>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</si>
  <si>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</si>
  <si>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</si>
  <si>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</si>
  <si>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</si>
  <si>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</si>
  <si>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</si>
  <si>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</si>
  <si>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</si>
  <si>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</si>
  <si>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</si>
  <si>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</si>
  <si>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</si>
  <si>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</si>
  <si>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</si>
  <si>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</si>
  <si>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</si>
  <si>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</si>
  <si>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</si>
  <si>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</si>
  <si>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</si>
  <si>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</si>
  <si>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</si>
  <si>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</si>
  <si>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</si>
  <si>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</si>
  <si>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</si>
  <si>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</si>
  <si>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</si>
  <si>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</si>
  <si>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</si>
  <si>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</si>
  <si>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</si>
  <si>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</si>
  <si>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</si>
  <si>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</si>
  <si>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</si>
  <si>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</si>
  <si>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</si>
  <si>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</si>
  <si>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</si>
  <si>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</si>
  <si>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</si>
  <si>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</si>
  <si>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</si>
  <si>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</si>
  <si>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</si>
  <si>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</si>
  <si>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</si>
  <si>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</si>
  <si>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</si>
  <si>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</si>
  <si>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</si>
  <si>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</si>
  <si>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</si>
  <si>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</si>
  <si>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</si>
  <si>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</si>
  <si>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</si>
  <si>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</si>
  <si>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</si>
  <si>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</si>
  <si>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</si>
  <si>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</si>
  <si>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</si>
  <si>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</si>
  <si>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</si>
  <si>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</si>
  <si>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</si>
  <si>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</si>
  <si>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</si>
  <si>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</si>
  <si>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</si>
  <si>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</si>
  <si>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</si>
  <si>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</si>
  <si>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</si>
  <si>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</si>
  <si>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</si>
  <si>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</si>
  <si>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</si>
  <si>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</si>
  <si>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</si>
  <si>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</si>
  <si>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</si>
  <si>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</si>
  <si>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</si>
  <si>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</si>
  <si>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</si>
  <si>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</si>
  <si>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</si>
  <si>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</si>
  <si>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</si>
  <si>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</si>
  <si>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</si>
  <si>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</si>
  <si>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</si>
  <si>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</si>
  <si>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</si>
  <si>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</si>
  <si>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</si>
  <si>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</si>
  <si>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</si>
  <si>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</si>
  <si>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</si>
  <si>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</si>
  <si>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</si>
  <si>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</si>
  <si>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</si>
  <si>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</si>
  <si>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</si>
  <si>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</si>
  <si>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</si>
  <si>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</si>
  <si>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</si>
  <si>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</si>
  <si>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</si>
  <si>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</si>
  <si>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</si>
  <si>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</si>
  <si>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</si>
  <si>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</si>
  <si>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</si>
  <si>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</si>
  <si>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</si>
  <si>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</si>
  <si>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</si>
  <si>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</si>
  <si>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</si>
  <si>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</si>
  <si>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</si>
  <si>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</si>
  <si>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</si>
  <si>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</si>
  <si>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</si>
  <si>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</si>
  <si>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</si>
  <si>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</si>
  <si>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</si>
  <si>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</si>
  <si>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</si>
  <si>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</si>
  <si>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</si>
  <si>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</si>
  <si>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</si>
  <si>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</si>
  <si>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</si>
  <si>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</si>
  <si>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</si>
  <si>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</si>
  <si>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</si>
  <si>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</si>
  <si>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</si>
  <si>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</si>
  <si>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</si>
  <si>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</si>
  <si>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</si>
  <si>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</si>
  <si>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</si>
  <si>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</si>
  <si>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</si>
  <si>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</si>
  <si>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</si>
  <si>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</si>
  <si>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</si>
  <si>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</si>
  <si>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</si>
  <si>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</si>
  <si>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</si>
  <si>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</si>
  <si>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</si>
  <si>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</si>
  <si>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</si>
  <si>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</si>
  <si>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</si>
  <si>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</si>
  <si>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</si>
  <si>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</si>
  <si>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</si>
  <si>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</si>
  <si>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</si>
  <si>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</si>
  <si>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</si>
  <si>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</si>
  <si>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</si>
  <si>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</si>
  <si>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</si>
  <si>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</si>
  <si>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</si>
  <si>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</si>
  <si>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</si>
  <si>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</si>
  <si>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</si>
  <si>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</si>
  <si>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</si>
  <si>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</si>
  <si>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</si>
  <si>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</si>
  <si>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</si>
  <si>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</si>
  <si>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</si>
  <si>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</si>
  <si>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</si>
  <si>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</si>
  <si>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</si>
  <si>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</si>
  <si>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</si>
  <si>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</si>
  <si>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</si>
  <si>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</si>
  <si>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</si>
  <si>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</si>
  <si>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</si>
  <si>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</si>
  <si>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</si>
  <si>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</si>
  <si>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</si>
  <si>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</si>
  <si>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</si>
  <si>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</si>
  <si>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</si>
  <si>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</si>
  <si>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</si>
  <si>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</si>
  <si>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</si>
  <si>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</si>
  <si>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</si>
  <si>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</si>
  <si>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</si>
  <si>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</si>
  <si>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</si>
  <si>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</si>
  <si>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</si>
  <si>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</si>
  <si>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</si>
  <si>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</si>
  <si>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</si>
  <si>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</si>
  <si>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</si>
  <si>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</si>
  <si>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</si>
  <si>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</si>
  <si>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</si>
  <si>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</si>
  <si>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</si>
  <si>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</si>
  <si>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</si>
  <si>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</si>
  <si>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</si>
  <si>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</si>
  <si>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</si>
  <si>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</si>
  <si>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</si>
  <si>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</si>
  <si>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</si>
  <si>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</si>
  <si>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</si>
  <si>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</si>
  <si>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</si>
  <si>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</si>
  <si>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</si>
  <si>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</si>
  <si>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</si>
  <si>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</si>
  <si>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</si>
  <si>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</si>
  <si>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</si>
  <si>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</si>
  <si>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</si>
  <si>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</si>
  <si>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</si>
  <si>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</si>
  <si>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</si>
  <si>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</si>
  <si>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</si>
  <si>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</si>
  <si>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</si>
  <si>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</si>
  <si>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</si>
  <si>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</si>
  <si>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</si>
  <si>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</si>
  <si>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</si>
  <si>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</si>
  <si>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</si>
  <si>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</si>
  <si>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</si>
  <si>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</si>
  <si>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</si>
  <si>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</si>
  <si>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</si>
  <si>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</si>
  <si>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</si>
  <si>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</si>
  <si>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</si>
  <si>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</si>
  <si>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</si>
  <si>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</si>
  <si>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</si>
  <si>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</si>
  <si>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</si>
  <si>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</si>
  <si>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</si>
  <si>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</si>
  <si>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</si>
  <si>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</si>
  <si>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</si>
  <si>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</si>
  <si>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</si>
  <si>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</si>
  <si>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</si>
  <si>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</si>
  <si>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</si>
  <si>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</si>
  <si>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</si>
  <si>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</si>
  <si>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</si>
  <si>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</si>
  <si>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</si>
  <si>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</si>
  <si>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</si>
  <si>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</si>
  <si>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</si>
  <si>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</si>
  <si>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</si>
  <si>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</si>
  <si>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</si>
  <si>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</si>
  <si>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</si>
  <si>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</si>
  <si>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</si>
  <si>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</si>
  <si>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</si>
  <si>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</si>
  <si>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</si>
  <si>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</si>
  <si>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</si>
  <si>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</si>
  <si>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</si>
  <si>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</si>
  <si>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</si>
  <si>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</si>
  <si>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</si>
  <si>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</si>
  <si>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</si>
  <si>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</si>
  <si>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</si>
  <si>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</si>
  <si>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</si>
  <si>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</si>
  <si>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</si>
  <si>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</si>
  <si>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</si>
  <si>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</si>
  <si>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</si>
  <si>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</si>
  <si>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</si>
  <si>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</si>
  <si>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</si>
  <si>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</si>
  <si>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</si>
  <si>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</si>
  <si>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</si>
  <si>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</si>
  <si>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</si>
  <si>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</si>
  <si>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</si>
  <si>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</si>
  <si>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</si>
  <si>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</si>
  <si>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</si>
  <si>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</si>
  <si>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</si>
  <si>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</si>
  <si>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</si>
  <si>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</si>
  <si>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</si>
  <si>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</si>
  <si>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</si>
  <si>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</si>
  <si>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</si>
  <si>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</si>
  <si>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</si>
  <si>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</si>
  <si>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</si>
  <si>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</si>
  <si>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</si>
  <si>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</si>
  <si>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</si>
  <si>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</si>
  <si>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</si>
  <si>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</si>
  <si>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</si>
  <si>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</si>
  <si>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</si>
  <si>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</si>
  <si>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</si>
  <si>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</si>
  <si>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</si>
  <si>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</si>
  <si>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</si>
  <si>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</si>
  <si>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</si>
  <si>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</si>
  <si>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</si>
  <si>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</si>
  <si>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</si>
  <si>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</si>
  <si>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</si>
  <si>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</si>
  <si>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</si>
  <si>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</si>
  <si>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</si>
  <si>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</si>
  <si>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</si>
  <si>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</si>
  <si>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</si>
  <si>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</si>
  <si>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</si>
  <si>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</si>
  <si>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</si>
  <si>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</si>
  <si>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</si>
  <si>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</si>
  <si>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</si>
  <si>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</si>
  <si>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</si>
  <si>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</si>
  <si>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</si>
  <si>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</si>
  <si>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</si>
  <si>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</si>
  <si>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</si>
  <si>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</si>
  <si>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</si>
  <si>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</si>
  <si>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</si>
  <si>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</si>
  <si>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</si>
  <si>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</si>
  <si>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</si>
  <si>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</si>
  <si>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</si>
  <si>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</si>
  <si>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</si>
  <si>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</si>
  <si>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</si>
  <si>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</si>
  <si>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</si>
  <si>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</si>
  <si>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</si>
  <si>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</si>
  <si>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</si>
  <si>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</si>
  <si>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</si>
  <si>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</si>
  <si>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</si>
  <si>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</si>
  <si>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</si>
  <si>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</si>
  <si>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</si>
  <si>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</si>
  <si>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</si>
  <si>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</si>
  <si>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</si>
  <si>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</si>
  <si>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</si>
  <si>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</si>
  <si>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</si>
  <si>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</si>
  <si>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</si>
  <si>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</si>
  <si>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</si>
  <si>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</si>
  <si>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</si>
  <si>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</si>
  <si>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</si>
  <si>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</si>
  <si>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</si>
  <si>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</si>
  <si>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</si>
  <si>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</si>
  <si>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</si>
  <si>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</si>
  <si>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</si>
  <si>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</si>
  <si>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</si>
  <si>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</si>
  <si>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</si>
  <si>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</si>
  <si>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</si>
  <si>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</si>
  <si>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</si>
  <si>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</si>
  <si>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</si>
  <si>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</si>
  <si>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</si>
  <si>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</si>
  <si>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</si>
  <si>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</si>
  <si>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</si>
  <si>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</si>
  <si>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</si>
  <si>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</si>
  <si>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</si>
  <si>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</si>
  <si>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</si>
  <si>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</si>
  <si>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</si>
  <si>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</si>
  <si>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</si>
  <si>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</si>
  <si>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</si>
  <si>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</si>
  <si>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</si>
  <si>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</si>
  <si>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</si>
  <si>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</si>
  <si>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</si>
  <si>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</si>
  <si>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</si>
  <si>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</si>
  <si>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</si>
  <si>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</si>
  <si>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</si>
  <si>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</si>
  <si>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</si>
  <si>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</si>
  <si>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</si>
  <si>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</si>
  <si>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</si>
  <si>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</si>
  <si>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</si>
  <si>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</si>
  <si>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</si>
  <si>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</si>
  <si>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</si>
  <si>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</si>
  <si>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</si>
  <si>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</si>
  <si>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</si>
  <si>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</si>
  <si>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</si>
  <si>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</si>
  <si>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</si>
  <si>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</si>
  <si>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</si>
  <si>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</si>
  <si>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</si>
  <si>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</si>
  <si>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</si>
  <si>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</si>
  <si>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</si>
  <si>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</si>
  <si>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</si>
  <si>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</si>
  <si>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</si>
  <si>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</si>
  <si>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</si>
  <si>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</si>
  <si>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</si>
  <si>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</si>
  <si>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</si>
  <si>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</si>
  <si>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</si>
  <si>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</si>
  <si>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</si>
  <si>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</si>
  <si>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</si>
  <si>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</si>
  <si>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</si>
  <si>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</si>
  <si>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</si>
  <si>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</si>
  <si>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</si>
  <si>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</si>
  <si>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</si>
  <si>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</si>
  <si>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</si>
  <si>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</si>
  <si>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</si>
  <si>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</si>
  <si>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</si>
  <si>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</si>
  <si>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</si>
  <si>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</si>
  <si>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</si>
  <si>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</si>
  <si>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</si>
  <si>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</si>
  <si>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</si>
  <si>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</si>
  <si>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</si>
  <si>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</si>
  <si>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</si>
  <si>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</si>
  <si>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</si>
  <si>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</si>
  <si>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</si>
  <si>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</si>
  <si>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</si>
  <si>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</si>
  <si>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</si>
  <si>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</si>
  <si>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</si>
  <si>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</si>
  <si>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</si>
  <si>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</si>
  <si>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</si>
  <si>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</si>
  <si>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</si>
  <si>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</si>
  <si>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</si>
  <si>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</si>
  <si>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</si>
  <si>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</si>
  <si>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</si>
  <si>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</si>
  <si>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</si>
  <si>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</si>
  <si>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</si>
  <si>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</si>
  <si>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</si>
  <si>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</si>
  <si>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</si>
  <si>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</si>
  <si>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</si>
  <si>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</si>
  <si>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</si>
  <si>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</si>
  <si>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</si>
  <si>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</si>
  <si>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</si>
  <si>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</si>
  <si>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</si>
  <si>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</si>
  <si>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</si>
  <si>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</si>
  <si>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</si>
  <si>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</si>
  <si>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</si>
  <si>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</si>
  <si>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</si>
  <si>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</si>
  <si>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</si>
  <si>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</si>
  <si>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</si>
  <si>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</si>
  <si>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</si>
  <si>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</si>
  <si>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</si>
  <si>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</si>
  <si>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</si>
  <si>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</si>
  <si>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</si>
  <si>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</si>
  <si>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</si>
  <si>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</si>
  <si>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</si>
  <si>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</si>
  <si>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</si>
  <si>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</si>
  <si>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</si>
  <si>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</si>
  <si>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</si>
  <si>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</si>
  <si>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</si>
  <si>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</si>
  <si>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</si>
  <si>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</si>
  <si>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</si>
  <si>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</si>
  <si>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</si>
  <si>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</si>
  <si>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</si>
  <si>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</si>
  <si>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</si>
  <si>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</si>
  <si>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</si>
  <si>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</si>
  <si>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</si>
  <si>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</si>
  <si>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</si>
  <si>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</si>
  <si>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</si>
  <si>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</si>
  <si>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</si>
  <si>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</si>
  <si>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</si>
  <si>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</si>
  <si>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</si>
  <si>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</si>
  <si>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</si>
  <si>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</si>
  <si>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</si>
  <si>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</si>
  <si>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</si>
  <si>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</si>
  <si>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</si>
  <si>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</si>
  <si>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</si>
  <si>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</si>
  <si>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</si>
  <si>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</si>
  <si>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</si>
  <si>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</si>
  <si>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</si>
  <si>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</si>
  <si>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</si>
  <si>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</si>
  <si>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</si>
  <si>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</si>
  <si>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</si>
  <si>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</si>
  <si>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</si>
  <si>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</si>
  <si>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</si>
  <si>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</si>
  <si>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</si>
  <si>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</si>
  <si>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</si>
  <si>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</si>
  <si>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</si>
  <si>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</si>
  <si>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</si>
  <si>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</si>
  <si>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</si>
  <si>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</si>
  <si>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</si>
  <si>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</si>
  <si>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</si>
  <si>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</si>
  <si>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</si>
  <si>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</si>
  <si>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</si>
  <si>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</si>
  <si>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</si>
  <si>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</si>
  <si>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</si>
  <si>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</si>
  <si>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</si>
  <si>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</si>
  <si>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</si>
  <si>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</si>
  <si>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</si>
  <si>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</si>
  <si>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</si>
  <si>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</si>
  <si>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</si>
  <si>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</si>
  <si>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</si>
  <si>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</si>
  <si>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</si>
  <si>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</si>
  <si>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</si>
  <si>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</si>
  <si>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</si>
  <si>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</si>
  <si>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</si>
  <si>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</si>
  <si>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</si>
  <si>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</si>
  <si>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</si>
  <si>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</si>
  <si>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</si>
  <si>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</si>
  <si>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</si>
  <si>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</si>
  <si>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</si>
  <si>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</si>
  <si>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</si>
  <si>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</si>
  <si>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</si>
  <si>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</si>
  <si>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</si>
  <si>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</si>
  <si>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</si>
  <si>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</si>
  <si>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</si>
  <si>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</si>
  <si>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</si>
  <si>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</si>
  <si>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</si>
  <si>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</si>
  <si>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</si>
  <si>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</si>
  <si>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</si>
  <si>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</si>
  <si>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</si>
  <si>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</si>
  <si>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</si>
  <si>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</si>
  <si>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</si>
  <si>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</si>
  <si>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</si>
  <si>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</si>
  <si>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</si>
  <si>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</si>
  <si>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</si>
  <si>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</si>
  <si>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</si>
  <si>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</si>
  <si>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</si>
  <si>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</si>
  <si>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</si>
  <si>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</si>
  <si>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</si>
  <si>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</si>
  <si>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</si>
  <si>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</si>
  <si>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</si>
  <si>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</si>
  <si>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</si>
  <si>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</si>
  <si>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</si>
  <si>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</si>
  <si>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</si>
  <si>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</si>
  <si>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</si>
  <si>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</si>
  <si>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</si>
  <si>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</si>
  <si>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</si>
  <si>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</si>
  <si>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</si>
  <si>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</si>
  <si>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</si>
  <si>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</si>
  <si>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</si>
  <si>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</si>
  <si>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</si>
  <si>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</si>
  <si>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</si>
  <si>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</si>
  <si>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</si>
  <si>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</si>
  <si>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</si>
  <si>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</si>
  <si>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</si>
  <si>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</si>
  <si>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</si>
  <si>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</si>
  <si>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</si>
  <si>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</si>
  <si>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</si>
  <si>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</si>
  <si>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</si>
  <si>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</si>
  <si>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</si>
  <si>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</si>
  <si>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</si>
  <si>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</si>
  <si>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</si>
  <si>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</si>
  <si>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</si>
  <si>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</si>
  <si>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</si>
  <si>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</si>
  <si>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</si>
  <si>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</si>
  <si>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</si>
  <si>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</si>
  <si>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</si>
  <si>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</si>
  <si>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</si>
  <si>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</si>
  <si>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</si>
  <si>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</si>
  <si>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</si>
  <si>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</si>
  <si>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</si>
  <si>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</si>
  <si>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</si>
  <si>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</si>
  <si>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</si>
  <si>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</si>
  <si>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</si>
  <si>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</si>
  <si>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</si>
  <si>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</si>
  <si>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</si>
  <si>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</si>
  <si>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</si>
  <si>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</si>
  <si>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</si>
  <si>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</si>
  <si>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</si>
  <si>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</si>
  <si>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</si>
  <si>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</si>
  <si>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</si>
  <si>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</si>
  <si>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</si>
  <si>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</si>
  <si>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</si>
  <si>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</si>
  <si>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</si>
  <si>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</si>
  <si>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</si>
  <si>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</si>
  <si>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</si>
  <si>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</si>
  <si>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</si>
  <si>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</si>
  <si>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</si>
  <si>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</si>
  <si>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</si>
  <si>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</si>
  <si>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</si>
  <si>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</si>
  <si>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</si>
  <si>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</si>
  <si>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</si>
  <si>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</si>
  <si>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</si>
  <si>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</si>
  <si>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</si>
  <si>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</si>
  <si>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</si>
  <si>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</si>
  <si>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</si>
  <si>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</si>
  <si>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</si>
  <si>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</si>
  <si>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</si>
  <si>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</si>
  <si>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</si>
  <si>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</si>
  <si>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</si>
  <si>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</si>
  <si>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</si>
  <si>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</si>
  <si>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</si>
  <si>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</si>
  <si>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</si>
  <si>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</si>
  <si>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</si>
  <si>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</si>
  <si>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</si>
  <si>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</si>
  <si>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</si>
  <si>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</si>
  <si>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</si>
  <si>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</si>
  <si>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</si>
  <si>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</si>
  <si>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</si>
  <si>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</si>
  <si>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</si>
  <si>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</si>
  <si>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</si>
  <si>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</si>
  <si>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</si>
  <si>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</si>
  <si>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</si>
  <si>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</si>
  <si>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</si>
  <si>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</si>
  <si>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</si>
  <si>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</si>
  <si>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</si>
  <si>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</si>
  <si>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</si>
  <si>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</si>
  <si>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</si>
  <si>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</si>
  <si>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</si>
  <si>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</si>
  <si>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</si>
  <si>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</si>
  <si>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</si>
  <si>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</si>
  <si>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</si>
  <si>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</si>
  <si>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</si>
  <si>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</si>
  <si>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</si>
  <si>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</si>
  <si>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</si>
  <si>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</si>
  <si>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</si>
  <si>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</si>
  <si>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</si>
  <si>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</si>
  <si>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</si>
  <si>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</si>
  <si>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</si>
  <si>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</si>
  <si>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</si>
  <si>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</si>
  <si>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</si>
  <si>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</si>
  <si>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</si>
  <si>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</si>
  <si>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</si>
  <si>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</si>
  <si>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</si>
  <si>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</si>
  <si>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</si>
  <si>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</si>
  <si>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</si>
  <si>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</si>
  <si>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</si>
  <si>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</si>
  <si>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</si>
  <si>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</si>
  <si>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</si>
  <si>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</si>
  <si>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</si>
  <si>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</si>
  <si>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</si>
  <si>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</si>
  <si>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</si>
  <si>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</si>
  <si>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</si>
  <si>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</si>
  <si>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</si>
  <si>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</si>
  <si>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</si>
  <si>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</si>
  <si>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</si>
  <si>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</si>
  <si>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</si>
  <si>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</si>
  <si>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</si>
  <si>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</si>
  <si>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</si>
  <si>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</si>
  <si>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</si>
  <si>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</si>
  <si>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</si>
  <si>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</si>
  <si>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</si>
  <si>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</si>
  <si>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</si>
  <si>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</si>
  <si>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</si>
  <si>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</si>
  <si>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</si>
  <si>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</si>
  <si>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</si>
  <si>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</si>
  <si>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</si>
  <si>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</si>
  <si>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</si>
  <si>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</si>
  <si>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</si>
  <si>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</si>
  <si>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</si>
  <si>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</si>
  <si>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</si>
  <si>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</si>
  <si>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</si>
  <si>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</si>
  <si>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</si>
  <si>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</si>
  <si>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</si>
  <si>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</si>
  <si>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</si>
  <si>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</si>
  <si>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</si>
  <si>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</si>
  <si>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</si>
  <si>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</si>
  <si>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</si>
  <si>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</si>
  <si>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</si>
  <si>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</si>
  <si>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</si>
  <si>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</si>
  <si>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</si>
  <si>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</si>
  <si>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</si>
  <si>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</si>
  <si>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</si>
  <si>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</si>
  <si>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</si>
  <si>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</si>
  <si>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</si>
  <si>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</si>
  <si>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</si>
  <si>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</si>
  <si>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</si>
  <si>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</si>
  <si>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</si>
  <si>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</si>
  <si>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</si>
  <si>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</si>
  <si>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</si>
  <si>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</si>
  <si>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</si>
  <si>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</si>
  <si>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</si>
  <si>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</si>
  <si>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</si>
  <si>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</si>
  <si>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</si>
  <si>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</si>
  <si>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</si>
  <si>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</si>
  <si>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</si>
  <si>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</si>
  <si>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</si>
  <si>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</si>
  <si>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</si>
  <si>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</si>
  <si>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</si>
  <si>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</si>
  <si>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</si>
  <si>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</si>
  <si>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</si>
  <si>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</si>
  <si>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</si>
  <si>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</si>
  <si>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</si>
  <si>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</si>
  <si>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</si>
  <si>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</si>
  <si>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</si>
  <si>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</si>
  <si>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</si>
  <si>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</si>
  <si>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</si>
  <si>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</si>
  <si>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</si>
  <si>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</si>
  <si>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</si>
  <si>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</si>
  <si>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</si>
  <si>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</si>
  <si>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</si>
  <si>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</si>
  <si>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</si>
  <si>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</si>
  <si>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</si>
  <si>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</si>
  <si>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</si>
  <si>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</si>
  <si>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</si>
  <si>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</si>
  <si>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</si>
  <si>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</si>
  <si>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</si>
  <si>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</si>
  <si>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</si>
  <si>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</si>
  <si>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</si>
  <si>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</si>
  <si>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</si>
  <si>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</si>
  <si>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</si>
  <si>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</si>
  <si>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</si>
  <si>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</si>
  <si>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</si>
  <si>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</si>
  <si>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</si>
  <si>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</si>
  <si>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</si>
  <si>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</si>
  <si>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</si>
  <si>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</si>
  <si>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</si>
  <si>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</si>
  <si>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</si>
  <si>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</si>
  <si>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</si>
  <si>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</si>
  <si>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</si>
  <si>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</si>
  <si>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</si>
  <si>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</si>
  <si>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</si>
  <si>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</si>
  <si>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</si>
  <si>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</si>
  <si>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</si>
  <si>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</si>
  <si>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</si>
  <si>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</si>
  <si>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</si>
  <si>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</si>
  <si>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</si>
  <si>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</si>
  <si>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</si>
  <si>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</si>
  <si>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</si>
  <si>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</si>
  <si>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</si>
  <si>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</si>
  <si>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</si>
  <si>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</si>
  <si>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</si>
  <si>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</si>
  <si>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</si>
  <si>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</si>
  <si>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</si>
  <si>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</si>
  <si>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</si>
  <si>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</si>
  <si>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</si>
  <si>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</si>
  <si>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</si>
  <si>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</si>
  <si>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</si>
  <si>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</si>
  <si>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</si>
  <si>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</si>
  <si>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</si>
  <si>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</si>
  <si>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</si>
  <si>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</si>
  <si>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</si>
  <si>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</si>
  <si>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</si>
  <si>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</si>
  <si>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</si>
  <si>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</si>
  <si>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</si>
  <si>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</si>
  <si>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</si>
  <si>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</si>
  <si>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</si>
  <si>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</si>
  <si>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</si>
  <si>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</si>
  <si>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</si>
  <si>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</si>
  <si>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</si>
  <si>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</si>
  <si>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</si>
  <si>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</si>
  <si>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</si>
  <si>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</si>
  <si>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</si>
  <si>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</si>
  <si>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</si>
  <si>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</si>
  <si>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</si>
  <si>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</si>
  <si>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</si>
  <si>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</si>
  <si>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</si>
  <si>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</si>
  <si>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</si>
  <si>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</si>
  <si>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</si>
  <si>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</si>
  <si>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</si>
  <si>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</si>
  <si>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</si>
  <si>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</si>
  <si>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</si>
  <si>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</si>
  <si>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</si>
  <si>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</si>
  <si>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</si>
  <si>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</si>
  <si>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</si>
  <si>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</si>
  <si>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</si>
  <si>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</si>
  <si>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</si>
  <si>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</si>
  <si>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</si>
  <si>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</si>
  <si>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</si>
  <si>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</si>
  <si>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</si>
  <si>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</si>
  <si>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</si>
  <si>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</si>
  <si>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</si>
  <si>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</si>
  <si>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</si>
  <si>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</si>
  <si>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</si>
  <si>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</si>
  <si>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</si>
  <si>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</si>
  <si>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</si>
  <si>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</si>
  <si>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</si>
  <si>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</si>
  <si>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</si>
  <si>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</si>
  <si>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</si>
  <si>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</si>
  <si>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</si>
  <si>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</si>
  <si>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</si>
  <si>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</si>
  <si>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</si>
  <si>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</si>
  <si>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</si>
  <si>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</si>
  <si>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</si>
  <si>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</si>
  <si>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</si>
  <si>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</si>
  <si>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</si>
  <si>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</si>
  <si>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</si>
  <si>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</si>
  <si>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</si>
  <si>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</si>
  <si>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</si>
  <si>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</si>
  <si>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</si>
  <si>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</si>
  <si>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</si>
  <si>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</si>
  <si>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</si>
  <si>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</si>
  <si>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</si>
  <si>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</si>
  <si>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</si>
  <si>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</si>
  <si>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</si>
  <si>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</si>
  <si>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</si>
  <si>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</si>
  <si>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</si>
  <si>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</si>
  <si>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</si>
  <si>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</si>
  <si>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</si>
  <si>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</si>
  <si>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</si>
  <si>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</si>
  <si>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</si>
  <si>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</si>
  <si>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</si>
  <si>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</si>
  <si>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</si>
  <si>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</si>
  <si>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</si>
  <si>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</si>
  <si>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</si>
  <si>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</si>
  <si>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</si>
  <si>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</si>
  <si>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</si>
  <si>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</si>
  <si>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</si>
  <si>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</si>
  <si>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</si>
  <si>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</si>
  <si>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</si>
  <si>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</si>
  <si>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</si>
  <si>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</si>
  <si>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</si>
  <si>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</si>
  <si>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</si>
  <si>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</si>
  <si>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</si>
  <si>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</si>
  <si>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</si>
  <si>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</si>
  <si>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</si>
  <si>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</si>
  <si>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</si>
  <si>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</si>
  <si>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</si>
  <si>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</si>
  <si>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</si>
  <si>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</si>
  <si>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</si>
  <si>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</si>
  <si>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</si>
  <si>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</si>
  <si>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</si>
  <si>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</si>
  <si>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</si>
  <si>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</si>
  <si>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</si>
  <si>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</si>
  <si>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</si>
  <si>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</si>
  <si>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</si>
  <si>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</si>
  <si>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</si>
  <si>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</si>
  <si>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</si>
  <si>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</si>
  <si>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</si>
  <si>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</si>
  <si>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</si>
  <si>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</si>
  <si>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</si>
  <si>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</si>
  <si>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</si>
  <si>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</si>
  <si>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</si>
  <si>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</si>
  <si>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</si>
  <si>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</si>
  <si>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</si>
  <si>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</si>
  <si>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</si>
  <si>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</si>
  <si>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</si>
  <si>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</si>
  <si>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</si>
  <si>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</si>
  <si>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</si>
  <si>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</si>
  <si>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</si>
  <si>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</si>
  <si>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</si>
  <si>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</si>
  <si>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</si>
  <si>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</si>
  <si>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</si>
  <si>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</si>
  <si>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</si>
  <si>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</si>
  <si>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</si>
  <si>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</si>
  <si>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</si>
  <si>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</si>
  <si>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</si>
  <si>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</si>
  <si>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</si>
  <si>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</si>
  <si>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</si>
  <si>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</si>
  <si>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</si>
  <si>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</si>
  <si>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</si>
  <si>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</si>
  <si>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</si>
  <si>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</si>
  <si>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</si>
  <si>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</si>
  <si>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</si>
  <si>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</si>
  <si>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</si>
  <si>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</si>
  <si>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</si>
  <si>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</si>
  <si>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</si>
  <si>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</si>
  <si>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</si>
  <si>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</si>
  <si>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</si>
  <si>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</si>
  <si>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</si>
  <si>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</si>
  <si>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</si>
  <si>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</si>
  <si>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</si>
  <si>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</si>
  <si>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</si>
  <si>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</si>
  <si>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</si>
  <si>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</si>
  <si>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</si>
  <si>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</si>
  <si>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</si>
  <si>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</si>
  <si>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</si>
  <si>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</si>
  <si>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</si>
  <si>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</si>
  <si>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</si>
  <si>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</si>
  <si>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</si>
  <si>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</si>
  <si>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</si>
  <si>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</si>
  <si>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</si>
  <si>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</si>
  <si>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</si>
  <si>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</si>
  <si>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</si>
  <si>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</si>
  <si>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</si>
  <si>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</si>
  <si>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</si>
  <si>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</si>
  <si>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</si>
  <si>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</si>
  <si>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</si>
  <si>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</si>
  <si>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</si>
  <si>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</si>
  <si>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</si>
  <si>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</si>
  <si>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</si>
  <si>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</si>
  <si>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</si>
  <si>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</si>
  <si>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</si>
  <si>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</si>
  <si>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</si>
  <si>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</si>
  <si>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</si>
  <si>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</si>
  <si>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</si>
  <si>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</si>
  <si>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</si>
  <si>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</si>
  <si>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</si>
  <si>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</si>
  <si>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</si>
  <si>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</si>
  <si>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</si>
  <si>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</si>
  <si>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</si>
  <si>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</si>
  <si>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</si>
  <si>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</si>
  <si>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</si>
  <si>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</si>
  <si>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</si>
  <si>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</si>
  <si>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</si>
  <si>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</si>
  <si>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</si>
  <si>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</si>
  <si>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</si>
  <si>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</si>
  <si>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</si>
  <si>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</si>
  <si>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</si>
  <si>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</si>
  <si>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</si>
  <si>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</si>
  <si>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</si>
  <si>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</si>
  <si>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</si>
  <si>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</si>
  <si>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</si>
  <si>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</si>
  <si>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</si>
  <si>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</si>
  <si>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</si>
  <si>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</si>
  <si>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</si>
  <si>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</si>
  <si>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</si>
  <si>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</si>
  <si>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</si>
  <si>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</si>
  <si>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</si>
  <si>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</si>
  <si>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</si>
  <si>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</si>
  <si>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</si>
  <si>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</si>
  <si>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</si>
  <si>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</si>
  <si>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</si>
  <si>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</si>
  <si>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</si>
  <si>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</si>
  <si>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</si>
  <si>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</si>
  <si>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</si>
  <si>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</si>
  <si>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</si>
  <si>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</si>
  <si>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</si>
  <si>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</si>
  <si>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</si>
  <si>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</si>
  <si>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</si>
  <si>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</si>
  <si>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</si>
  <si>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</si>
  <si>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</si>
  <si>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</si>
  <si>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</si>
  <si>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</si>
  <si>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</si>
  <si>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</si>
  <si>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</si>
  <si>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</si>
  <si>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</si>
  <si>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</si>
  <si>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</si>
  <si>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</si>
  <si>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</si>
  <si>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</si>
  <si>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</si>
  <si>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</si>
  <si>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</si>
  <si>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</si>
  <si>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</si>
  <si>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</si>
  <si>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</si>
  <si>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</si>
  <si>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</si>
  <si>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</si>
  <si>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</si>
  <si>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</si>
  <si>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</si>
  <si>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</si>
  <si>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</si>
  <si>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</si>
  <si>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</si>
  <si>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</si>
  <si>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</si>
  <si>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</si>
  <si>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</si>
  <si>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</si>
  <si>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</si>
  <si>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</si>
  <si>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</si>
  <si>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</si>
  <si>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</si>
  <si>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</si>
  <si>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</si>
  <si>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</si>
  <si>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</si>
  <si>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</si>
  <si>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</si>
  <si>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</si>
  <si>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</si>
  <si>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</si>
  <si>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</si>
  <si>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</si>
  <si>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</si>
  <si>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</si>
  <si>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</si>
  <si>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</si>
  <si>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</si>
  <si>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</si>
  <si>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</si>
  <si>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</si>
  <si>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</si>
  <si>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</si>
  <si>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</si>
  <si>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</si>
  <si>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</si>
  <si>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</si>
  <si>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</si>
  <si>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</si>
  <si>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</si>
  <si>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</si>
  <si>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</si>
  <si>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</si>
  <si>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</si>
  <si>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</si>
  <si>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</si>
  <si>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</si>
  <si>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</si>
  <si>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</si>
  <si>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</si>
  <si>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</si>
  <si>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</si>
  <si>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</si>
  <si>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</si>
  <si>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</si>
  <si>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</si>
  <si>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</si>
  <si>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</si>
  <si>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</si>
  <si>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</si>
  <si>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</si>
  <si>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</si>
  <si>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</si>
  <si>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</si>
  <si>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</si>
  <si>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</si>
  <si>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</si>
  <si>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</si>
  <si>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</si>
  <si>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</si>
  <si>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</si>
  <si>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</si>
  <si>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</si>
  <si>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</si>
  <si>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</si>
  <si>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</si>
  <si>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</si>
  <si>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</si>
  <si>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</si>
  <si>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</si>
  <si>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</si>
  <si>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</si>
  <si>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</si>
  <si>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</si>
  <si>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</si>
  <si>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</si>
  <si>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</si>
  <si>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</si>
  <si>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</si>
  <si>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</si>
  <si>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</si>
  <si>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</si>
  <si>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</si>
  <si>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</si>
  <si>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</si>
  <si>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</si>
  <si>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</si>
  <si>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</si>
  <si>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</si>
  <si>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</si>
  <si>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</si>
  <si>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</si>
  <si>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</si>
  <si>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</si>
  <si>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</si>
  <si>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</si>
  <si>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</si>
  <si>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</si>
  <si>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</si>
  <si>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</si>
  <si>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</si>
  <si>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</si>
  <si>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</si>
  <si>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</si>
  <si>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</si>
  <si>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</si>
  <si>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</si>
  <si>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</si>
  <si>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</si>
  <si>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</si>
  <si>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</si>
  <si>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</si>
  <si>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</si>
  <si>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</si>
  <si>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</si>
  <si>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</si>
  <si>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</si>
  <si>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</si>
  <si>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</si>
  <si>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</si>
  <si>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</si>
  <si>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</si>
  <si>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</si>
  <si>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</si>
  <si>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</si>
  <si>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</si>
  <si>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</si>
  <si>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</si>
  <si>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</si>
  <si>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</si>
  <si>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</si>
  <si>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</si>
  <si>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</si>
  <si>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</si>
  <si>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</si>
  <si>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</si>
  <si>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</si>
  <si>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</si>
  <si>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</si>
  <si>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</si>
  <si>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</si>
  <si>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</si>
  <si>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</si>
  <si>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</si>
  <si>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</si>
  <si>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</si>
  <si>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</si>
  <si>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</si>
  <si>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</si>
  <si>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</si>
  <si>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</si>
  <si>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</si>
  <si>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</si>
  <si>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</si>
  <si>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</si>
  <si>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</si>
  <si>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</si>
  <si>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</si>
  <si>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</si>
  <si>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</si>
  <si>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</si>
  <si>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</si>
  <si>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</si>
  <si>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</si>
  <si>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</si>
  <si>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</si>
  <si>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</si>
  <si>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</si>
  <si>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</si>
  <si>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</si>
  <si>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</si>
  <si>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</si>
  <si>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</si>
  <si>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</si>
  <si>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</si>
  <si>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</si>
  <si>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</si>
  <si>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</si>
  <si>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</si>
  <si>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</si>
  <si>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</si>
  <si>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</si>
  <si>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</si>
  <si>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</si>
  <si>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</si>
  <si>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</si>
  <si>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</si>
  <si>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</si>
  <si>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</si>
  <si>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</si>
  <si>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</si>
  <si>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</si>
  <si>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</si>
  <si>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</si>
  <si>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</si>
  <si>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</si>
  <si>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</si>
  <si>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</si>
  <si>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</si>
  <si>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</si>
  <si>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</si>
  <si>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</si>
  <si>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</si>
  <si>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</si>
  <si>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</si>
  <si>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</si>
  <si>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</si>
  <si>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</si>
  <si>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</si>
  <si>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</si>
  <si>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</si>
  <si>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</si>
  <si>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</si>
  <si>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</si>
  <si>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</si>
  <si>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</si>
  <si>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</si>
  <si>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</si>
  <si>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</si>
  <si>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</si>
  <si>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</si>
  <si>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</si>
  <si>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</si>
  <si>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</si>
  <si>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</si>
  <si>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</si>
  <si>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</si>
  <si>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</si>
  <si>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</si>
  <si>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</si>
  <si>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</si>
  <si>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</si>
  <si>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</si>
  <si>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</si>
  <si>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</si>
  <si>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</si>
  <si>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</si>
  <si>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</si>
  <si>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</si>
  <si>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</si>
  <si>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</si>
  <si>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</si>
  <si>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</si>
  <si>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</si>
  <si>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</si>
  <si>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</si>
  <si>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</si>
  <si>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</si>
  <si>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</si>
  <si>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</si>
  <si>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</si>
  <si>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</si>
  <si>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</si>
  <si>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</si>
  <si>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</si>
  <si>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</si>
  <si>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</si>
  <si>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</si>
  <si>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</si>
  <si>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</si>
  <si>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</si>
  <si>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</si>
  <si>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</si>
  <si>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</si>
  <si>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</si>
  <si>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</si>
  <si>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</si>
  <si>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</si>
  <si>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</si>
  <si>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</si>
  <si>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</si>
  <si>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</si>
  <si>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</si>
  <si>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</si>
  <si>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</si>
  <si>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</si>
  <si>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</si>
  <si>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</si>
  <si>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</si>
  <si>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</si>
  <si>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</si>
  <si>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</si>
  <si>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</si>
  <si>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</si>
  <si>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</si>
  <si>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</si>
  <si>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</si>
  <si>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</si>
  <si>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</si>
  <si>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</si>
  <si>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</si>
  <si>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</si>
  <si>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</si>
  <si>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</si>
  <si>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</si>
  <si>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</si>
  <si>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</si>
  <si>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</si>
  <si>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</si>
  <si>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</si>
  <si>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</si>
  <si>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</si>
  <si>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</si>
  <si>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</si>
  <si>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</si>
  <si>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</si>
  <si>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</si>
  <si>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</si>
  <si>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</si>
  <si>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</si>
  <si>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</si>
  <si>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</si>
  <si>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</si>
  <si>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</si>
  <si>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</si>
  <si>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</si>
  <si>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</si>
  <si>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</si>
  <si>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</si>
  <si>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</si>
  <si>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</si>
  <si>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</si>
  <si>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</si>
  <si>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</si>
  <si>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</si>
  <si>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</si>
  <si>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</si>
  <si>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</si>
  <si>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</si>
  <si>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</si>
  <si>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</si>
  <si>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</si>
  <si>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</si>
  <si>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</si>
  <si>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</si>
  <si>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</si>
  <si>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</si>
  <si>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</si>
  <si>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</si>
  <si>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</si>
  <si>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</si>
  <si>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</si>
  <si>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</si>
  <si>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</si>
  <si>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</si>
  <si>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</si>
  <si>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</si>
  <si>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</si>
  <si>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</si>
  <si>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</si>
  <si>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</si>
  <si>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</si>
  <si>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</si>
  <si>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</si>
  <si>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</si>
  <si>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</si>
  <si>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</si>
  <si>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</si>
  <si>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</si>
  <si>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</si>
  <si>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</si>
  <si>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</si>
  <si>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</si>
  <si>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</si>
  <si>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</si>
  <si>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</si>
  <si>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</si>
  <si>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</si>
  <si>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</si>
  <si>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</si>
  <si>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</si>
  <si>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</si>
  <si>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</si>
  <si>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</si>
  <si>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</si>
  <si>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</si>
  <si>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</si>
  <si>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</si>
  <si>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</si>
  <si>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</si>
  <si>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</si>
  <si>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</si>
  <si>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</si>
  <si>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</si>
  <si>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</si>
  <si>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</si>
  <si>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</si>
  <si>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</si>
  <si>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</si>
  <si>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</si>
  <si>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</si>
  <si>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</si>
  <si>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</si>
  <si>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</si>
  <si>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</si>
  <si>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</si>
  <si>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</si>
  <si>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</si>
  <si>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</si>
  <si>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</si>
  <si>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</si>
  <si>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</si>
  <si>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</si>
  <si>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</si>
  <si>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</si>
  <si>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</si>
  <si>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</si>
  <si>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</si>
  <si>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</si>
  <si>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</si>
  <si>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</si>
  <si>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</si>
  <si>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</si>
  <si>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</si>
  <si>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</si>
  <si>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</si>
  <si>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</si>
  <si>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</si>
  <si>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</si>
  <si>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</si>
  <si>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</si>
  <si>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</si>
  <si>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</si>
  <si>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</si>
  <si>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</si>
  <si>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</si>
  <si>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</si>
  <si>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</si>
  <si>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</si>
  <si>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</si>
  <si>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</si>
  <si>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</si>
  <si>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</si>
  <si>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</si>
  <si>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</si>
  <si>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</si>
  <si>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</si>
  <si>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</si>
  <si>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</si>
  <si>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</si>
  <si>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</si>
  <si>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</si>
  <si>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</si>
  <si>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</si>
  <si>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</si>
  <si>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</si>
  <si>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</si>
  <si>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</si>
  <si>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</si>
  <si>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</si>
  <si>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</si>
  <si>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</si>
  <si>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</si>
  <si>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</si>
  <si>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</si>
  <si>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</si>
  <si>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</si>
  <si>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</si>
  <si>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</si>
  <si>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</si>
  <si>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</si>
  <si>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</si>
  <si>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</si>
  <si>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</si>
  <si>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</si>
  <si>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</si>
  <si>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</si>
  <si>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</si>
  <si>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</si>
  <si>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</si>
  <si>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</si>
  <si>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</si>
  <si>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</si>
  <si>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</si>
  <si>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</si>
  <si>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</si>
  <si>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</si>
  <si>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</si>
  <si>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</si>
  <si>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</si>
  <si>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</si>
  <si>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</si>
  <si>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</si>
  <si>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</si>
  <si>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</si>
  <si>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</si>
  <si>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</si>
  <si>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</si>
  <si>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</si>
  <si>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</si>
  <si>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</si>
  <si>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</si>
  <si>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</si>
  <si>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</si>
  <si>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</si>
  <si>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</si>
  <si>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</si>
  <si>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</si>
  <si>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</si>
  <si>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</si>
  <si>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</si>
  <si>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</si>
  <si>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</si>
  <si>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</si>
  <si>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</si>
  <si>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</si>
  <si>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</si>
  <si>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</si>
  <si>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</si>
  <si>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</si>
  <si>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</si>
  <si>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</si>
  <si>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</si>
  <si>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</si>
  <si>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</si>
  <si>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</si>
  <si>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</si>
  <si>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</si>
  <si>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</si>
  <si>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</si>
  <si>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</si>
  <si>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</si>
  <si>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</si>
  <si>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</si>
  <si>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</si>
  <si>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</si>
  <si>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</si>
  <si>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</si>
  <si>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</si>
  <si>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</si>
  <si>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</si>
  <si>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</si>
  <si>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</si>
  <si>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</si>
  <si>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</si>
  <si>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</si>
  <si>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</si>
  <si>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</si>
  <si>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</si>
  <si>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</si>
  <si>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</si>
  <si>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</si>
  <si>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</si>
  <si>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</si>
  <si>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</si>
  <si>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</si>
  <si>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</si>
  <si>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</si>
  <si>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</si>
  <si>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</si>
  <si>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</si>
  <si>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</si>
  <si>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</si>
  <si>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</si>
  <si>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</si>
  <si>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</si>
  <si>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</si>
  <si>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</si>
  <si>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</si>
  <si>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</si>
  <si>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</si>
  <si>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</si>
  <si>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</si>
  <si>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</si>
  <si>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</si>
  <si>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</si>
  <si>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</si>
  <si>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</si>
  <si>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</si>
  <si>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</si>
  <si>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</si>
  <si>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</si>
  <si>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</si>
  <si>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</si>
  <si>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</si>
  <si>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</si>
  <si>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</si>
  <si>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</si>
  <si>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</si>
  <si>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</si>
  <si>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</si>
  <si>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</si>
  <si>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</si>
  <si>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</si>
  <si>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</si>
  <si>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</si>
  <si>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</si>
  <si>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</si>
  <si>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</si>
  <si>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</si>
  <si>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</si>
  <si>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</si>
  <si>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</si>
  <si>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</si>
  <si>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</si>
  <si>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</si>
  <si>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</si>
  <si>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</si>
  <si>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</si>
  <si>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</si>
  <si>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</si>
  <si>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</si>
  <si>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</si>
  <si>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</si>
  <si>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</si>
  <si>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</si>
  <si>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</si>
  <si>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</si>
  <si>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</si>
  <si>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</si>
  <si>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</si>
  <si>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</si>
  <si>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</si>
  <si>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</si>
  <si>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</si>
  <si>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</si>
  <si>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</si>
  <si>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</si>
  <si>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</si>
  <si>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</si>
  <si>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</si>
  <si>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</si>
  <si>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</si>
  <si>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</si>
  <si>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</si>
  <si>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</si>
  <si>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</si>
  <si>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</si>
  <si>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</si>
  <si>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</si>
  <si>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</si>
  <si>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</si>
  <si>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</si>
  <si>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</si>
  <si>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</si>
  <si>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</si>
  <si>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</si>
  <si>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</si>
  <si>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</si>
  <si>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</si>
  <si>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</si>
  <si>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</si>
  <si>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</si>
  <si>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</si>
  <si>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</si>
  <si>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</si>
  <si>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</si>
  <si>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</si>
  <si>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</si>
  <si>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</si>
  <si>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</si>
  <si>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</si>
  <si>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</si>
  <si>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</si>
  <si>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</si>
  <si>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</si>
  <si>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</si>
  <si>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</si>
  <si>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</si>
  <si>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</si>
  <si>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</si>
  <si>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</si>
  <si>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</si>
  <si>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</si>
  <si>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</si>
  <si>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</si>
  <si>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</si>
  <si>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</si>
  <si>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</si>
  <si>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</si>
  <si>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</si>
  <si>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</si>
  <si>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</si>
  <si>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</si>
  <si>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</si>
  <si>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</si>
  <si>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</si>
  <si>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</si>
  <si>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</si>
  <si>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</si>
  <si>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</si>
  <si>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</si>
  <si>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</si>
  <si>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</si>
  <si>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</si>
  <si>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</si>
  <si>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</si>
  <si>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</si>
  <si>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</si>
  <si>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</si>
  <si>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</si>
  <si>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</si>
  <si>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</si>
  <si>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</si>
  <si>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</si>
  <si>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</si>
  <si>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</si>
  <si>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</si>
  <si>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</si>
  <si>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</si>
  <si>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</si>
  <si>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</si>
  <si>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</si>
  <si>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</si>
  <si>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</si>
  <si>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</si>
  <si>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</si>
  <si>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</si>
  <si>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</si>
  <si>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</si>
  <si>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</si>
  <si>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</si>
  <si>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</si>
  <si>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</si>
  <si>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</si>
  <si>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</si>
  <si>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</si>
  <si>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</si>
  <si>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</si>
  <si>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</si>
  <si>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</si>
  <si>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</si>
  <si>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</si>
  <si>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</si>
  <si>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</si>
  <si>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</si>
  <si>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</si>
  <si>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</si>
  <si>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</si>
  <si>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</si>
  <si>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</si>
  <si>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</si>
  <si>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</si>
  <si>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</si>
  <si>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</si>
  <si>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</si>
  <si>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</si>
  <si>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</si>
  <si>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</si>
  <si>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</si>
  <si>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</si>
  <si>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</si>
  <si>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</si>
  <si>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</si>
  <si>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</si>
  <si>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</si>
  <si>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</si>
  <si>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</si>
  <si>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</si>
  <si>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</si>
  <si>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</si>
  <si>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</si>
  <si>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</si>
  <si>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</si>
  <si>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</si>
  <si>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</si>
  <si>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</si>
  <si>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</si>
  <si>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</si>
  <si>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</si>
  <si>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</si>
  <si>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</si>
  <si>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</si>
  <si>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</si>
  <si>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</si>
  <si>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</si>
  <si>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</si>
  <si>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</si>
  <si>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</si>
  <si>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</si>
  <si>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</si>
  <si>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</si>
  <si>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</si>
  <si>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</si>
  <si>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</si>
  <si>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</si>
  <si>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</si>
  <si>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</si>
  <si>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</si>
  <si>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</si>
  <si>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</si>
  <si>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</si>
  <si>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</si>
  <si>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</si>
  <si>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</si>
  <si>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</si>
  <si>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</si>
  <si>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</si>
  <si>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</si>
  <si>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</si>
  <si>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</si>
  <si>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</si>
  <si>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</si>
  <si>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</si>
  <si>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</si>
  <si>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</si>
  <si>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</si>
  <si>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</si>
  <si>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</si>
  <si>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</si>
  <si>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</si>
  <si>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</si>
  <si>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</si>
  <si>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</si>
  <si>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</si>
  <si>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</si>
  <si>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</si>
  <si>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</si>
  <si>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</si>
  <si>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</si>
  <si>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</si>
  <si>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</si>
  <si>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</si>
  <si>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</si>
  <si>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</si>
  <si>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</si>
  <si>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</si>
  <si>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</si>
  <si>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</si>
  <si>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</si>
  <si>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</si>
  <si>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</si>
  <si>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</si>
  <si>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</si>
  <si>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</si>
  <si>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</si>
  <si>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</si>
  <si>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</si>
  <si>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</si>
  <si>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</si>
  <si>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</si>
  <si>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</si>
  <si>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</si>
  <si>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</si>
  <si>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</si>
  <si>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</si>
  <si>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</si>
  <si>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</si>
  <si>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</si>
  <si>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</si>
  <si>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</si>
  <si>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</si>
  <si>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</si>
  <si>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</si>
  <si>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</si>
  <si>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</si>
  <si>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</si>
  <si>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</si>
  <si>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</si>
  <si>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</si>
  <si>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</si>
  <si>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</si>
  <si>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</si>
  <si>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</si>
  <si>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</si>
  <si>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</si>
  <si>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</si>
  <si>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</si>
  <si>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</si>
  <si>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</si>
  <si>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</si>
  <si>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</si>
  <si>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</si>
  <si>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</si>
  <si>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</si>
  <si>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</si>
  <si>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</si>
  <si>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</si>
  <si>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</si>
  <si>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</si>
  <si>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</si>
  <si>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</si>
  <si>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</si>
  <si>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</si>
  <si>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</si>
  <si>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</si>
  <si>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</si>
  <si>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</si>
  <si>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</si>
  <si>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</si>
  <si>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</si>
  <si>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</si>
  <si>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</si>
  <si>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</si>
  <si>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</si>
  <si>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</si>
  <si>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</si>
  <si>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</si>
  <si>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</si>
  <si>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</si>
  <si>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</si>
  <si>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</si>
  <si>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</si>
  <si>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</si>
  <si>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</si>
  <si>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</si>
  <si>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</si>
  <si>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</si>
  <si>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</si>
  <si>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</si>
  <si>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</si>
  <si>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</si>
  <si>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</si>
  <si>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</si>
  <si>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</si>
  <si>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</si>
  <si>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</si>
  <si>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</si>
  <si>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</si>
  <si>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</si>
  <si>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</si>
  <si>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</si>
  <si>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</si>
  <si>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</si>
  <si>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</si>
  <si>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</si>
  <si>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</si>
  <si>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</si>
  <si>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</si>
  <si>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</si>
  <si>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</si>
  <si>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</si>
  <si>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</si>
  <si>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</si>
  <si>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</si>
  <si>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</si>
  <si>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</si>
  <si>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</si>
  <si>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</si>
  <si>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</si>
  <si>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</si>
  <si>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</si>
  <si>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</si>
  <si>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</si>
  <si>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</si>
  <si>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</si>
  <si>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</si>
  <si>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</si>
  <si>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</si>
  <si>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</si>
  <si>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</si>
  <si>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</si>
  <si>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</si>
  <si>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</si>
  <si>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</si>
  <si>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</si>
  <si>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</si>
  <si>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</si>
  <si>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</si>
  <si>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</si>
  <si>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</si>
  <si>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</si>
  <si>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</si>
  <si>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</si>
  <si>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</si>
  <si>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</si>
  <si>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</si>
  <si>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</si>
  <si>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</si>
  <si>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</si>
  <si>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</si>
  <si>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</si>
  <si>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</si>
  <si>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</si>
  <si>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</si>
  <si>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</si>
  <si>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</si>
  <si>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</si>
  <si>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</si>
  <si>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</si>
  <si>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</si>
  <si>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</si>
  <si>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</si>
  <si>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</si>
  <si>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</si>
  <si>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</si>
  <si>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</si>
  <si>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</si>
  <si>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</si>
  <si>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</si>
  <si>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</si>
  <si>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</si>
  <si>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</si>
  <si>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</si>
  <si>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</si>
  <si>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</si>
  <si>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</si>
  <si>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</si>
  <si>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</si>
  <si>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</si>
  <si>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</si>
  <si>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</si>
  <si>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</si>
  <si>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</si>
  <si>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</si>
  <si>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</si>
  <si>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</si>
  <si>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</si>
  <si>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</si>
  <si>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</si>
  <si>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</si>
  <si>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</si>
  <si>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</si>
  <si>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</si>
  <si>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</si>
  <si>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</si>
  <si>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</si>
  <si>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</si>
  <si>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</si>
  <si>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</si>
  <si>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</si>
  <si>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</si>
  <si>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</si>
  <si>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</si>
  <si>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</si>
  <si>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</si>
  <si>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</si>
  <si>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</si>
  <si>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</si>
  <si>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</si>
  <si>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</si>
  <si>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</si>
  <si>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</si>
  <si>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</si>
  <si>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</si>
  <si>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</si>
  <si>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</si>
  <si>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</si>
  <si>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</si>
  <si>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</si>
  <si>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</si>
  <si>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</si>
  <si>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</si>
  <si>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</si>
  <si>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</si>
  <si>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</si>
  <si>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</si>
  <si>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</si>
  <si>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</si>
  <si>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</si>
  <si>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</si>
  <si>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</si>
  <si>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</si>
  <si>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</si>
  <si>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</si>
  <si>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</si>
  <si>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</si>
  <si>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</si>
  <si>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</si>
  <si>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</si>
  <si>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</si>
  <si>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</si>
  <si>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</si>
  <si>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</si>
  <si>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</si>
  <si>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</si>
  <si>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</si>
  <si>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</si>
  <si>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</si>
  <si>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</si>
  <si>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</si>
  <si>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</si>
  <si>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</si>
  <si>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</si>
  <si>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</si>
  <si>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</si>
  <si>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</si>
  <si>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</si>
  <si>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</si>
  <si>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</si>
  <si>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</si>
  <si>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</si>
  <si>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</si>
  <si>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</si>
  <si>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</si>
  <si>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</si>
  <si>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</si>
  <si>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</si>
  <si>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</si>
  <si>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</si>
  <si>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</si>
  <si>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</si>
  <si>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</si>
  <si>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</si>
  <si>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</si>
  <si>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</si>
  <si>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</si>
  <si>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</si>
  <si>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</si>
  <si>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</si>
  <si>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</si>
  <si>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</si>
  <si>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</si>
  <si>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</si>
  <si>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</si>
  <si>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</si>
  <si>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</si>
  <si>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</si>
  <si>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</si>
  <si>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</si>
  <si>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</si>
  <si>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</si>
  <si>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</si>
  <si>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</si>
  <si>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</si>
  <si>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</si>
  <si>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</si>
  <si>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</si>
  <si>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</si>
  <si>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</si>
  <si>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</si>
  <si>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</si>
  <si>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</si>
  <si>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</si>
  <si>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</si>
  <si>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</si>
  <si>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</si>
  <si>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</si>
  <si>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</si>
  <si>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</si>
  <si>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</si>
  <si>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</si>
  <si>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</si>
  <si>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</si>
  <si>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</si>
  <si>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</si>
  <si>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</si>
  <si>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</si>
  <si>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</si>
  <si>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</si>
  <si>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</si>
  <si>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</si>
  <si>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</si>
  <si>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</si>
  <si>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</si>
  <si>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</si>
  <si>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</si>
  <si>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</si>
  <si>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</si>
  <si>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</si>
  <si>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</si>
  <si>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</si>
  <si>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</si>
  <si>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</si>
  <si>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</si>
  <si>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</si>
  <si>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</si>
  <si>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</si>
  <si>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</si>
  <si>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</si>
  <si>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</si>
  <si>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</si>
  <si>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</si>
  <si>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</si>
  <si>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</si>
  <si>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</si>
  <si>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</si>
  <si>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</si>
  <si>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</si>
  <si>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</si>
  <si>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</si>
  <si>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</si>
  <si>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</si>
  <si>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</si>
  <si>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</si>
  <si>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</si>
  <si>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</si>
  <si>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</si>
  <si>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</si>
  <si>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</si>
  <si>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</si>
  <si>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</si>
  <si>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</si>
  <si>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</si>
  <si>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</si>
  <si>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</si>
  <si>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</si>
  <si>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</si>
  <si>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</si>
  <si>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</si>
  <si>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</si>
  <si>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</si>
  <si>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</si>
  <si>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</si>
  <si>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</si>
  <si>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</si>
  <si>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</si>
  <si>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</si>
  <si>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</si>
  <si>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</si>
  <si>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</si>
  <si>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</si>
  <si>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</si>
  <si>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</si>
  <si>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</si>
  <si>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</si>
  <si>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</si>
  <si>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</si>
  <si>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</si>
  <si>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</si>
  <si>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</si>
  <si>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</si>
  <si>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</si>
  <si>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</si>
  <si>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</si>
  <si>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</si>
  <si>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</si>
  <si>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</si>
  <si>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</si>
  <si>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</si>
  <si>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</si>
  <si>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</si>
  <si>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</si>
  <si>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</si>
  <si>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</si>
  <si>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</si>
  <si>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</si>
  <si>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</si>
  <si>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</si>
  <si>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</si>
  <si>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</si>
  <si>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</si>
  <si>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</si>
  <si>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</si>
  <si>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</si>
  <si>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</si>
  <si>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</si>
  <si>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</si>
  <si>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</si>
  <si>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</si>
  <si>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</si>
  <si>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</si>
  <si>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</si>
  <si>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</si>
  <si>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</si>
  <si>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</si>
  <si>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</si>
  <si>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</si>
  <si>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</si>
  <si>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</si>
  <si>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</si>
  <si>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</si>
  <si>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</si>
  <si>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</si>
  <si>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</si>
  <si>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</si>
  <si>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</si>
  <si>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</si>
  <si>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</si>
  <si>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</si>
  <si>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</si>
  <si>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</si>
  <si>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</si>
  <si>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</si>
  <si>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</si>
  <si>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</si>
  <si>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</si>
  <si>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</si>
  <si>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</si>
  <si>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</si>
  <si>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</si>
  <si>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</si>
  <si>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</si>
  <si>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</si>
  <si>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</si>
  <si>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</si>
  <si>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</si>
  <si>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</si>
  <si>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</si>
  <si>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</si>
  <si>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</si>
  <si>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</si>
  <si>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</si>
  <si>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</si>
  <si>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</si>
  <si>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</si>
  <si>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</si>
  <si>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</si>
  <si>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</si>
  <si>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</si>
  <si>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</si>
  <si>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</si>
  <si>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</si>
  <si>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</si>
  <si>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</si>
  <si>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</si>
  <si>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</si>
  <si>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</si>
  <si>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</si>
  <si>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</si>
  <si>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</si>
  <si>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</si>
  <si>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</si>
  <si>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</si>
  <si>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</si>
  <si>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</si>
  <si>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</si>
  <si>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</si>
  <si>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</si>
  <si>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</si>
  <si>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</si>
  <si>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</si>
  <si>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</si>
  <si>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</si>
  <si>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</si>
  <si>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</si>
  <si>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</si>
  <si>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</si>
  <si>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</si>
  <si>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</si>
  <si>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</si>
  <si>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</si>
  <si>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</si>
  <si>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</si>
  <si>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</si>
  <si>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</si>
  <si>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</si>
  <si>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</si>
  <si>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</si>
  <si>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</si>
  <si>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</si>
  <si>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</si>
  <si>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</si>
  <si>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</si>
  <si>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</si>
  <si>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</si>
  <si>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</si>
  <si>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</si>
  <si>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</si>
  <si>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</si>
  <si>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</si>
  <si>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</si>
  <si>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</si>
  <si>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</si>
  <si>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</si>
  <si>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</si>
  <si>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</si>
  <si>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</si>
  <si>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</si>
  <si>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</si>
  <si>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</si>
  <si>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</si>
  <si>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</si>
  <si>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</si>
  <si>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</si>
  <si>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</si>
  <si>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</si>
  <si>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</si>
  <si>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</si>
  <si>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</si>
  <si>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</si>
  <si>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</si>
  <si>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</si>
  <si>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</si>
  <si>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</si>
  <si>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</si>
  <si>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</si>
  <si>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</si>
  <si>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</si>
  <si>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</si>
  <si>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</si>
  <si>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</si>
  <si>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</si>
  <si>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</si>
  <si>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</si>
  <si>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</si>
  <si>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</si>
  <si>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</si>
  <si>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</si>
  <si>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</si>
  <si>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</si>
  <si>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</si>
  <si>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</si>
  <si>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</si>
  <si>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</si>
  <si>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</si>
  <si>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</si>
  <si>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</si>
  <si>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</si>
  <si>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</si>
  <si>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</si>
  <si>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</si>
  <si>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</si>
  <si>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</si>
  <si>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</si>
  <si>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</si>
  <si>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</si>
  <si>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</si>
  <si>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</si>
  <si>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</si>
  <si>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</si>
  <si>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</si>
  <si>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</si>
  <si>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</si>
  <si>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</si>
  <si>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</si>
  <si>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</si>
  <si>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</si>
  <si>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</si>
  <si>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</si>
  <si>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</si>
  <si>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</si>
  <si>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</si>
  <si>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</si>
  <si>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</si>
  <si>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</si>
  <si>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</si>
  <si>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</si>
  <si>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</si>
  <si>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</si>
  <si>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</si>
  <si>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</si>
  <si>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</si>
  <si>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</si>
  <si>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</si>
  <si>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</si>
  <si>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</si>
  <si>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</si>
  <si>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</si>
  <si>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</si>
  <si>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</si>
  <si>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</si>
  <si>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</si>
  <si>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</si>
  <si>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</si>
  <si>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</si>
  <si>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</si>
  <si>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</si>
  <si>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</si>
  <si>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</si>
  <si>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</si>
  <si>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</si>
  <si>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</si>
  <si>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</si>
  <si>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</si>
  <si>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</si>
  <si>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</si>
  <si>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</si>
  <si>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</si>
  <si>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</si>
  <si>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</si>
  <si>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</si>
  <si>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</si>
  <si>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</si>
  <si>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</si>
  <si>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</si>
  <si>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</si>
  <si>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</si>
  <si>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</si>
  <si>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</si>
  <si>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</si>
  <si>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</si>
  <si>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</si>
  <si>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</si>
  <si>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</si>
  <si>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</si>
  <si>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</si>
  <si>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</si>
  <si>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</si>
  <si>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</si>
  <si>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</si>
  <si>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</si>
  <si>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</si>
  <si>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</si>
  <si>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</si>
  <si>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</si>
  <si>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</si>
  <si>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</si>
  <si>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</si>
  <si>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</si>
  <si>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</si>
  <si>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</si>
  <si>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</si>
  <si>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</si>
  <si>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</si>
  <si>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</si>
  <si>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</si>
  <si>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</si>
  <si>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</si>
  <si>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</si>
  <si>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</si>
  <si>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</si>
  <si>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</si>
  <si>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</si>
  <si>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</si>
  <si>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</si>
  <si>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</si>
  <si>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</si>
  <si>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</si>
  <si>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</si>
  <si>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</si>
  <si>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</si>
  <si>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</si>
  <si>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</si>
  <si>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</si>
  <si>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</si>
  <si>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</si>
  <si>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</si>
  <si>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</si>
  <si>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</si>
  <si>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</si>
  <si>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</si>
  <si>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</si>
  <si>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</si>
  <si>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</si>
  <si>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</si>
  <si>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</si>
  <si>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</si>
  <si>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</si>
  <si>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</si>
  <si>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</si>
  <si>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</si>
  <si>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</si>
  <si>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</si>
  <si>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</si>
  <si>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</si>
  <si>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</si>
  <si>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</si>
  <si>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</si>
  <si>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</si>
  <si>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</si>
  <si>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</si>
  <si>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</si>
  <si>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</si>
  <si>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</si>
  <si>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</si>
  <si>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</si>
  <si>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</si>
  <si>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</si>
  <si>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</si>
  <si>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</si>
  <si>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</si>
  <si>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</si>
  <si>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</si>
  <si>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</si>
  <si>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</si>
  <si>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</si>
  <si>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</si>
  <si>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</si>
  <si>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</si>
  <si>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</si>
  <si>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</si>
  <si>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</si>
  <si>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</si>
  <si>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</si>
  <si>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</si>
  <si>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</si>
  <si>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</si>
  <si>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</si>
  <si>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</si>
  <si>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</si>
  <si>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</si>
  <si>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</si>
  <si>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</si>
  <si>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</si>
  <si>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</si>
  <si>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</si>
  <si>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</si>
  <si>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</si>
  <si>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</si>
  <si>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</si>
  <si>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</si>
  <si>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</si>
  <si>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</si>
  <si>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</si>
  <si>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</si>
  <si>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</si>
  <si>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</si>
  <si>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</si>
  <si>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</si>
  <si>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</si>
  <si>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</si>
  <si>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</si>
  <si>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</si>
  <si>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</si>
  <si>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</si>
  <si>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</si>
  <si>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</si>
  <si>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</si>
  <si>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</si>
  <si>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</si>
  <si>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</si>
  <si>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</si>
  <si>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</si>
  <si>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</si>
  <si>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</si>
  <si>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</si>
  <si>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</si>
  <si>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</si>
  <si>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</si>
  <si>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</si>
  <si>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</si>
  <si>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</si>
  <si>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</si>
  <si>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</si>
  <si>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</si>
  <si>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</si>
  <si>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</si>
  <si>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</si>
  <si>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</si>
  <si>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</si>
  <si>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</si>
  <si>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</si>
  <si>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</si>
  <si>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</si>
  <si>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</si>
  <si>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</si>
  <si>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</si>
  <si>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</si>
  <si>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</si>
  <si>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</si>
  <si>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</si>
  <si>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</si>
  <si>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</si>
  <si>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</si>
  <si>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</si>
  <si>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</si>
  <si>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</si>
  <si>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</si>
  <si>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</si>
  <si>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</si>
  <si>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</si>
  <si>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</si>
  <si>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</si>
  <si>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</si>
  <si>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</si>
  <si>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</si>
  <si>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</si>
  <si>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</si>
  <si>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</si>
  <si>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</si>
  <si>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</si>
  <si>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</si>
  <si>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</si>
  <si>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</si>
  <si>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</si>
  <si>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</si>
  <si>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</si>
  <si>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</si>
  <si>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</si>
  <si>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</si>
  <si>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</si>
  <si>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</si>
  <si>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</si>
  <si>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</si>
  <si>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</si>
  <si>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</si>
  <si>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</si>
  <si>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</si>
  <si>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</si>
  <si>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</si>
  <si>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</si>
  <si>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</si>
  <si>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</si>
  <si>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</si>
  <si>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</si>
  <si>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</si>
  <si>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</si>
  <si>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</si>
  <si>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</si>
  <si>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</si>
  <si>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</si>
  <si>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</si>
  <si>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</si>
  <si>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</si>
  <si>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</si>
  <si>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</si>
  <si>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</si>
  <si>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</si>
  <si>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</si>
  <si>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</si>
  <si>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</si>
  <si>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</si>
  <si>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</si>
  <si>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</si>
  <si>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</si>
  <si>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</si>
  <si>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</si>
  <si>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</si>
  <si>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</si>
  <si>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</si>
  <si>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</si>
  <si>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</si>
  <si>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</si>
  <si>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</si>
  <si>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</si>
  <si>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</si>
  <si>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</si>
  <si>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</si>
  <si>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</si>
  <si>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</si>
  <si>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</si>
  <si>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</si>
  <si>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</si>
  <si>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</si>
  <si>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</si>
  <si>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</si>
  <si>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</si>
  <si>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</si>
  <si>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</si>
  <si>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</si>
  <si>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</si>
  <si>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</si>
  <si>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</si>
  <si>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</si>
  <si>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</si>
  <si>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</si>
  <si>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</si>
  <si>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</si>
  <si>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</si>
  <si>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</si>
  <si>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</si>
  <si>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</si>
  <si>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</si>
  <si>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</si>
  <si>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</si>
  <si>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</si>
  <si>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</si>
  <si>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</si>
  <si>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</si>
  <si>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</si>
  <si>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</si>
  <si>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</si>
  <si>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</si>
  <si>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</si>
  <si>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</si>
  <si>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</si>
  <si>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</si>
  <si>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</si>
  <si>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</si>
  <si>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</si>
  <si>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</si>
  <si>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</si>
  <si>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</si>
  <si>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</si>
  <si>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</si>
  <si>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</si>
  <si>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</si>
  <si>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</si>
  <si>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</si>
  <si>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</si>
  <si>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</si>
  <si>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</si>
  <si>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</si>
  <si>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</si>
  <si>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</si>
  <si>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</si>
  <si>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</si>
  <si>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</si>
  <si>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</si>
  <si>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</si>
  <si>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</si>
  <si>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</si>
  <si>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</si>
  <si>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</si>
  <si>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</si>
  <si>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</si>
  <si>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</si>
  <si>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</si>
  <si>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</si>
  <si>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</si>
  <si>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</si>
  <si>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</si>
  <si>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</si>
  <si>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</si>
  <si>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</si>
  <si>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</si>
  <si>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</si>
  <si>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</si>
  <si>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</si>
  <si>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</si>
  <si>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</si>
  <si>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</si>
  <si>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</si>
  <si>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</si>
  <si>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</si>
  <si>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</si>
  <si>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</si>
  <si>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</si>
  <si>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</si>
  <si>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</si>
  <si>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</si>
  <si>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</si>
  <si>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</si>
  <si>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</si>
  <si>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</si>
  <si>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</si>
  <si>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</si>
  <si>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</si>
  <si>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</si>
  <si>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</si>
  <si>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</si>
  <si>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</si>
  <si>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</si>
  <si>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</si>
  <si>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</si>
  <si>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</si>
  <si>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</si>
  <si>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</si>
  <si>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</si>
  <si>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</si>
  <si>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</si>
  <si>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</si>
  <si>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</si>
  <si>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</si>
  <si>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</si>
  <si>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</si>
  <si>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</si>
  <si>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</si>
  <si>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</si>
  <si>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</si>
  <si>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</si>
  <si>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</si>
  <si>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</si>
  <si>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</si>
  <si>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</si>
  <si>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</si>
  <si>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</si>
  <si>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</si>
  <si>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</si>
  <si>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</si>
  <si>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</si>
  <si>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</si>
  <si>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</si>
  <si>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</si>
  <si>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</si>
  <si>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</si>
  <si>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</si>
  <si>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</si>
  <si>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</si>
  <si>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</si>
  <si>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</si>
  <si>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</si>
  <si>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</si>
  <si>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</si>
  <si>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</si>
  <si>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</si>
  <si>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</si>
  <si>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</si>
  <si>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</si>
  <si>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</si>
  <si>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</si>
  <si>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</si>
  <si>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</si>
  <si>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</si>
  <si>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</si>
  <si>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</si>
  <si>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</si>
  <si>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</si>
  <si>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</si>
  <si>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</si>
  <si>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</si>
  <si>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</si>
  <si>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</si>
  <si>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</si>
  <si>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</si>
  <si>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</si>
  <si>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</si>
  <si>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</si>
  <si>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</si>
  <si>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</si>
  <si>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</si>
  <si>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</si>
  <si>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</si>
  <si>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</si>
  <si>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</si>
  <si>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</si>
  <si>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</si>
  <si>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</si>
  <si>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</si>
  <si>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</si>
  <si>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</si>
  <si>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</si>
  <si>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</si>
  <si>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</si>
  <si>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</si>
  <si>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</si>
  <si>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</si>
  <si>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</si>
  <si>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</si>
  <si>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</si>
  <si>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</si>
  <si>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</si>
  <si>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</si>
  <si>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</si>
  <si>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</si>
  <si>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</si>
  <si>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</si>
  <si>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</si>
  <si>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</si>
  <si>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</si>
  <si>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</si>
  <si>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</si>
  <si>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</si>
  <si>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</si>
  <si>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</si>
  <si>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</si>
  <si>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</si>
  <si>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</si>
  <si>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</si>
  <si>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</si>
  <si>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</si>
  <si>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</si>
  <si>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</si>
  <si>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</si>
  <si>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</si>
  <si>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</si>
  <si>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</si>
  <si>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</si>
  <si>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</si>
  <si>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</si>
  <si>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</si>
  <si>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</si>
  <si>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</si>
  <si>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</si>
  <si>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</si>
  <si>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</si>
  <si>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</si>
  <si>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</si>
  <si>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</si>
  <si>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</si>
  <si>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</si>
  <si>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</si>
  <si>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</si>
  <si>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</si>
  <si>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</si>
  <si>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</si>
  <si>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</si>
  <si>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</si>
  <si>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</si>
  <si>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</si>
  <si>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</si>
  <si>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</si>
  <si>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</si>
  <si>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</si>
  <si>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</si>
  <si>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</si>
  <si>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</si>
  <si>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</si>
  <si>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</si>
  <si>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</si>
  <si>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</si>
  <si>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</si>
  <si>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</si>
  <si>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</si>
  <si>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</si>
  <si>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</si>
  <si>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</si>
  <si>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</si>
  <si>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</si>
  <si>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</si>
  <si>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</si>
  <si>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</si>
  <si>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</si>
  <si>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</si>
  <si>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</si>
  <si>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</si>
  <si>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</si>
  <si>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</si>
  <si>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</si>
  <si>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</si>
  <si>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</si>
  <si>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</si>
  <si>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</si>
  <si>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</si>
  <si>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</si>
  <si>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</si>
  <si>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</si>
  <si>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</si>
  <si>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</si>
  <si>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</si>
  <si>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</si>
  <si>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</si>
  <si>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</si>
  <si>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</si>
  <si>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</si>
  <si>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</si>
  <si>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</si>
  <si>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</si>
  <si>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</si>
  <si>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</si>
  <si>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</si>
  <si>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</si>
  <si>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</si>
  <si>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</si>
  <si>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</si>
  <si>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</si>
  <si>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</si>
  <si>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</si>
  <si>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</si>
  <si>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</si>
  <si>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</si>
  <si>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</si>
  <si>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</si>
  <si>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</si>
  <si>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</si>
  <si>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</si>
  <si>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</si>
  <si>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</si>
  <si>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</si>
  <si>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</si>
  <si>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</si>
  <si>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</si>
  <si>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</si>
  <si>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</si>
  <si>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</si>
  <si>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</si>
  <si>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</si>
  <si>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</si>
  <si>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</si>
  <si>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</si>
  <si>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</si>
  <si>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</si>
  <si>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</si>
  <si>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</si>
  <si>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</si>
  <si>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</si>
  <si>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</si>
  <si>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</si>
  <si>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</si>
  <si>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</si>
  <si>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</si>
  <si>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</si>
  <si>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</si>
  <si>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</si>
  <si>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</si>
  <si>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</si>
  <si>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</si>
  <si>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</si>
  <si>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</si>
  <si>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</si>
  <si>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</si>
  <si>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</si>
  <si>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</si>
  <si>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</si>
  <si>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</si>
  <si>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</si>
  <si>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</si>
  <si>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</si>
  <si>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</si>
  <si>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</si>
  <si>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</si>
  <si>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</si>
  <si>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</si>
  <si>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</si>
  <si>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</si>
  <si>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</si>
  <si>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</si>
  <si>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</si>
  <si>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</si>
  <si>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</si>
  <si>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</si>
  <si>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</si>
  <si>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</si>
  <si>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</si>
  <si>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</si>
  <si>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</si>
  <si>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</si>
  <si>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</si>
  <si>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</si>
  <si>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</si>
  <si>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</si>
  <si>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</si>
  <si>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</si>
  <si>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</si>
  <si>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</si>
  <si>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</si>
  <si>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</si>
  <si>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</si>
  <si>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</si>
  <si>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</si>
  <si>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</si>
  <si>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</si>
  <si>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</si>
  <si>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</si>
  <si>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</si>
  <si>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</si>
  <si>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</si>
  <si>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</si>
  <si>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</si>
  <si>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</si>
  <si>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</si>
  <si>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</si>
  <si>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</si>
  <si>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</si>
  <si>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</si>
  <si>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</si>
  <si>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</si>
  <si>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</si>
  <si>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</si>
  <si>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</si>
  <si>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</si>
  <si>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</si>
  <si>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</si>
  <si>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</si>
  <si>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</si>
  <si>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</si>
  <si>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</si>
  <si>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</si>
  <si>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</si>
  <si>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</si>
  <si>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</si>
  <si>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</si>
  <si>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</si>
  <si>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</si>
  <si>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</si>
  <si>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</si>
  <si>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</si>
  <si>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</si>
  <si>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</si>
  <si>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</si>
  <si>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</si>
  <si>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</si>
  <si>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</si>
  <si>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</si>
  <si>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</si>
  <si>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</si>
  <si>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</si>
  <si>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</si>
  <si>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</si>
  <si>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</si>
  <si>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</si>
  <si>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</si>
  <si>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</si>
  <si>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</si>
  <si>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</si>
  <si>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</si>
  <si>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</si>
  <si>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</si>
  <si>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</si>
  <si>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</si>
  <si>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</si>
  <si>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</si>
  <si>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</si>
  <si>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</si>
  <si>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</si>
  <si>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</si>
  <si>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</si>
  <si>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</si>
  <si>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</si>
  <si>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</si>
  <si>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</si>
  <si>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</si>
  <si>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</si>
  <si>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</si>
  <si>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</si>
  <si>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</si>
  <si>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</si>
  <si>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</si>
  <si>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</si>
  <si>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</si>
  <si>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</si>
  <si>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</si>
  <si>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</si>
  <si>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</si>
  <si>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</si>
  <si>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</si>
  <si>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</si>
  <si>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</si>
  <si>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</si>
  <si>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</si>
  <si>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</si>
  <si>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</si>
  <si>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</si>
  <si>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</si>
  <si>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</si>
  <si>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</si>
  <si>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</si>
  <si>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</si>
  <si>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</si>
  <si>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</si>
  <si>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</si>
  <si>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</si>
  <si>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</si>
  <si>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</si>
  <si>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</si>
  <si>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</si>
  <si>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</si>
  <si>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</si>
  <si>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</si>
  <si>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</si>
  <si>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</si>
  <si>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</si>
  <si>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</si>
  <si>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</si>
  <si>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</si>
  <si>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</si>
  <si>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</si>
  <si>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</si>
  <si>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</si>
  <si>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</si>
  <si>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</si>
  <si>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</si>
  <si>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</si>
  <si>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</si>
  <si>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</si>
  <si>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</si>
  <si>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</si>
  <si>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</si>
  <si>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</si>
  <si>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</si>
  <si>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</si>
  <si>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</si>
  <si>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</si>
  <si>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</si>
  <si>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</si>
  <si>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</si>
  <si>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</si>
  <si>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</si>
  <si>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</si>
  <si>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</si>
  <si>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</si>
  <si>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</si>
  <si>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</si>
  <si>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</si>
  <si>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</si>
  <si>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</si>
  <si>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</si>
  <si>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</si>
  <si>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</si>
  <si>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</si>
  <si>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</si>
  <si>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</si>
  <si>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</si>
  <si>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</si>
  <si>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</si>
  <si>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</si>
  <si>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</si>
  <si>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</si>
  <si>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</si>
  <si>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</si>
  <si>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</si>
  <si>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</si>
  <si>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</si>
  <si>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</si>
  <si>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</si>
  <si>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</si>
  <si>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</si>
  <si>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</si>
  <si>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</si>
  <si>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</si>
  <si>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</si>
  <si>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</si>
  <si>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</si>
  <si>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</si>
  <si>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</si>
  <si>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</si>
  <si>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</si>
  <si>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</si>
  <si>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</si>
  <si>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</si>
  <si>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</si>
  <si>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</si>
  <si>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</si>
  <si>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</si>
  <si>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</si>
  <si>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</si>
  <si>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</si>
  <si>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</si>
  <si>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</si>
  <si>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</si>
  <si>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</si>
  <si>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</si>
  <si>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</si>
  <si>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</si>
  <si>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</si>
  <si>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</si>
  <si>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</si>
  <si>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</si>
  <si>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</si>
  <si>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</si>
  <si>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</si>
  <si>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</si>
  <si>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</si>
  <si>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</si>
  <si>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</si>
  <si>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</si>
  <si>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</si>
  <si>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</si>
  <si>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</si>
  <si>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</si>
  <si>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</si>
  <si>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</si>
  <si>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</si>
  <si>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</si>
  <si>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</si>
  <si>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</si>
  <si>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</si>
  <si>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</si>
  <si>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</si>
  <si>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</si>
  <si>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</si>
  <si>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</si>
  <si>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</si>
  <si>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</si>
  <si>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</si>
  <si>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</si>
  <si>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</si>
  <si>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</si>
  <si>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</si>
  <si>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</si>
  <si>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</si>
  <si>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</si>
  <si>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</si>
  <si>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</si>
  <si>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</si>
  <si>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</si>
  <si>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</si>
  <si>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</si>
  <si>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</si>
  <si>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</si>
  <si>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</si>
  <si>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</si>
  <si>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</si>
  <si>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</si>
  <si>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</si>
  <si>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</si>
  <si>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</si>
  <si>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</si>
  <si>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</si>
  <si>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</si>
  <si>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</si>
  <si>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</si>
  <si>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</si>
  <si>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</si>
  <si>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</si>
  <si>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</si>
  <si>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</si>
  <si>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</si>
  <si>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</si>
  <si>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</si>
  <si>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</si>
  <si>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</si>
  <si>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</si>
  <si>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</si>
  <si>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</si>
  <si>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</si>
  <si>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</si>
  <si>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</si>
  <si>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</si>
  <si>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</si>
  <si>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</si>
  <si>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</si>
  <si>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</si>
  <si>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</si>
  <si>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</si>
  <si>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</si>
  <si>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</si>
  <si>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</si>
  <si>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</si>
  <si>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</si>
  <si>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</si>
  <si>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</si>
  <si>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</si>
  <si>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</si>
  <si>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</si>
  <si>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</si>
  <si>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</si>
  <si>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</si>
  <si>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</si>
  <si>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</si>
  <si>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</si>
  <si>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</si>
  <si>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</si>
  <si>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</si>
  <si>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</si>
  <si>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</si>
  <si>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</si>
  <si>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</si>
  <si>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</si>
  <si>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</si>
  <si>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</si>
  <si>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</si>
  <si>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</si>
  <si>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</si>
  <si>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</si>
  <si>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</si>
  <si>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</si>
  <si>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</si>
  <si>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</si>
  <si>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</si>
  <si>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</si>
  <si>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</si>
  <si>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</si>
  <si>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</si>
  <si>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</si>
  <si>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</si>
  <si>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</si>
  <si>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</si>
  <si>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</si>
  <si>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</si>
  <si>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</si>
  <si>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</si>
  <si>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</si>
  <si>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</si>
  <si>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</si>
  <si>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</si>
  <si>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</si>
  <si>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</si>
  <si>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</si>
  <si>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</si>
  <si>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</si>
  <si>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</si>
  <si>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</si>
  <si>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</si>
  <si>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</si>
  <si>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</si>
  <si>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</si>
  <si>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</si>
  <si>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</si>
  <si>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</si>
  <si>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</si>
  <si>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</si>
  <si>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</si>
  <si>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</si>
  <si>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</si>
  <si>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</si>
  <si>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</si>
  <si>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</si>
  <si>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</si>
  <si>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</si>
  <si>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</si>
  <si>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</si>
  <si>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</si>
  <si>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</si>
  <si>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</si>
  <si>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</si>
  <si>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</si>
  <si>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</si>
  <si>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</si>
  <si>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</si>
  <si>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</si>
  <si>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</si>
  <si>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</si>
  <si>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</si>
  <si>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</si>
  <si>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</si>
  <si>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</si>
  <si>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</si>
  <si>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</si>
  <si>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</si>
  <si>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</si>
  <si>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</si>
  <si>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</si>
  <si>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</si>
  <si>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</si>
  <si>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</si>
  <si>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</si>
  <si>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</si>
  <si>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</si>
  <si>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</si>
  <si>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</si>
  <si>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</si>
  <si>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</si>
  <si>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</si>
  <si>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</si>
  <si>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</si>
  <si>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</si>
  <si>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</si>
  <si>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</si>
  <si>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</si>
  <si>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</si>
  <si>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</si>
  <si>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</si>
  <si>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</si>
  <si>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</si>
  <si>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</si>
  <si>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</si>
  <si>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</si>
  <si>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</si>
  <si>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</si>
  <si>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</si>
  <si>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</si>
  <si>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</si>
  <si>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</si>
  <si>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</si>
  <si>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</si>
  <si>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</si>
  <si>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</si>
  <si>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</si>
  <si>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</si>
  <si>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</si>
  <si>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</si>
  <si>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</si>
  <si>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</si>
  <si>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</si>
  <si>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</si>
  <si>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</si>
  <si>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</si>
  <si>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</si>
  <si>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</si>
  <si>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</si>
  <si>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</si>
  <si>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</si>
  <si>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</si>
  <si>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</si>
  <si>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</si>
  <si>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</si>
  <si>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</si>
  <si>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</si>
  <si>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</si>
  <si>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</si>
  <si>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</si>
  <si>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</si>
  <si>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</si>
  <si>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</si>
  <si>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</si>
  <si>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</si>
  <si>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</si>
  <si>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</si>
  <si>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</si>
  <si>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</si>
  <si>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</si>
  <si>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</si>
  <si>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</si>
  <si>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</si>
  <si>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</si>
  <si>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</si>
  <si>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</si>
  <si>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</si>
  <si>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</si>
  <si>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</si>
  <si>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</si>
  <si>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</si>
  <si>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</si>
  <si>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</si>
  <si>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</si>
  <si>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</si>
  <si>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</si>
  <si>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</si>
  <si>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</si>
  <si>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</si>
  <si>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</si>
  <si>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</si>
  <si>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</si>
  <si>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</si>
  <si>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</si>
  <si>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</si>
  <si>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</si>
  <si>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</si>
  <si>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</si>
  <si>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</si>
  <si>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</si>
  <si>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</si>
  <si>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</si>
  <si>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</si>
  <si>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</si>
  <si>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</si>
  <si>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</si>
  <si>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</si>
  <si>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</si>
  <si>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</si>
  <si>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</si>
  <si>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</si>
  <si>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</si>
  <si>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</si>
  <si>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</si>
  <si>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</si>
  <si>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</si>
  <si>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</si>
  <si>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</si>
  <si>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</si>
  <si>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</si>
  <si>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</si>
  <si>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</si>
  <si>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</si>
  <si>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</si>
  <si>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</si>
  <si>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</si>
  <si>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</si>
  <si>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</si>
  <si>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</si>
  <si>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</si>
  <si>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</si>
  <si>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</si>
  <si>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</si>
  <si>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</si>
  <si>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</si>
  <si>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</si>
  <si>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</si>
  <si>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</si>
  <si>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</si>
  <si>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</si>
  <si>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</si>
  <si>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</si>
  <si>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</si>
  <si>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</si>
  <si>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</si>
  <si>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</si>
  <si>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</si>
  <si>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</si>
  <si>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</si>
  <si>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</si>
  <si>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</si>
  <si>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</si>
  <si>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</si>
  <si>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</si>
  <si>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</si>
  <si>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</si>
  <si>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</si>
  <si>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</si>
  <si>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</si>
  <si>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</si>
  <si>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</si>
  <si>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</si>
  <si>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</si>
  <si>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</si>
  <si>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</si>
  <si>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</si>
  <si>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</si>
  <si>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</si>
  <si>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</si>
  <si>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</si>
  <si>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</si>
  <si>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</si>
  <si>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</si>
  <si>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</si>
  <si>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</si>
  <si>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</si>
  <si>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</si>
  <si>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</si>
  <si>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</si>
  <si>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</si>
  <si>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</si>
  <si>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</si>
  <si>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</si>
  <si>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</si>
  <si>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</si>
  <si>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</si>
  <si>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</si>
  <si>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</si>
  <si>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</si>
  <si>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</si>
  <si>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</si>
  <si>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</si>
  <si>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</si>
  <si>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</si>
  <si>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</si>
  <si>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</si>
  <si>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</si>
  <si>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</si>
  <si>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</si>
  <si>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</si>
  <si>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</si>
  <si>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</si>
  <si>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</si>
  <si>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</si>
  <si>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</si>
  <si>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</si>
  <si>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</si>
  <si>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</si>
  <si>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</si>
  <si>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</si>
  <si>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</si>
  <si>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</si>
  <si>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</si>
  <si>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</si>
  <si>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</si>
  <si>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</si>
  <si>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</si>
  <si>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</si>
  <si>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</si>
  <si>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</si>
  <si>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</si>
  <si>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</si>
  <si>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</si>
  <si>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</si>
  <si>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</si>
  <si>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</si>
  <si>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</si>
  <si>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</si>
  <si>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</si>
  <si>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</si>
  <si>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</si>
  <si>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</si>
  <si>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</si>
  <si>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</si>
  <si>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</si>
  <si>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</si>
  <si>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</si>
  <si>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</si>
  <si>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</si>
  <si>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</si>
  <si>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</si>
  <si>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</si>
  <si>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</si>
  <si>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</si>
  <si>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</si>
  <si>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</si>
  <si>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</si>
  <si>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</si>
  <si>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</si>
  <si>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</si>
  <si>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</si>
  <si>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</si>
  <si>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</si>
  <si>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</si>
  <si>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</si>
  <si>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</si>
  <si>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</si>
  <si>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</si>
  <si>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</si>
  <si>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</si>
  <si>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</si>
  <si>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</si>
  <si>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</si>
  <si>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</si>
  <si>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</si>
  <si>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</si>
  <si>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</si>
  <si>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</si>
  <si>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</si>
  <si>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</si>
  <si>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</si>
  <si>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</si>
  <si>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</si>
  <si>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</si>
  <si>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</si>
  <si>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</si>
  <si>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</si>
  <si>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</si>
  <si>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</si>
  <si>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</si>
  <si>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</si>
  <si>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</si>
  <si>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</si>
  <si>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</si>
  <si>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</si>
  <si>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</si>
  <si>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</si>
  <si>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</si>
  <si>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</si>
  <si>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</si>
  <si>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</si>
  <si>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</si>
  <si>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</si>
  <si>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</si>
  <si>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</si>
  <si>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</si>
  <si>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</si>
  <si>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</si>
  <si>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</si>
  <si>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</si>
  <si>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</si>
  <si>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</si>
  <si>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</si>
  <si>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</si>
  <si>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</si>
  <si>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</si>
  <si>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</si>
  <si>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</si>
  <si>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</si>
  <si>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</si>
  <si>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</si>
  <si>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</si>
  <si>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</si>
  <si>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</si>
  <si>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</si>
  <si>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</si>
  <si>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</si>
  <si>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</si>
  <si>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</si>
  <si>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</si>
  <si>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</si>
  <si>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</si>
  <si>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</si>
  <si>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</si>
  <si>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</si>
  <si>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</si>
  <si>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</si>
  <si>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</si>
  <si>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</si>
  <si>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</si>
  <si>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</si>
  <si>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</si>
  <si>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</si>
  <si>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</si>
  <si>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</si>
  <si>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</si>
  <si>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</si>
  <si>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</si>
  <si>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</si>
  <si>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</si>
  <si>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</si>
  <si>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</si>
  <si>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</si>
  <si>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</si>
  <si>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</si>
  <si>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</si>
  <si>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</si>
  <si>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</si>
  <si>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</si>
  <si>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</si>
  <si>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</si>
  <si>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</si>
  <si>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</si>
  <si>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</si>
  <si>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</si>
  <si>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</si>
  <si>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</si>
  <si>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</si>
  <si>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</si>
  <si>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</si>
  <si>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</si>
  <si>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</si>
  <si>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</si>
  <si>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</si>
  <si>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</si>
  <si>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</si>
  <si>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</si>
  <si>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</si>
  <si>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</si>
  <si>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</si>
  <si>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</si>
  <si>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</si>
  <si>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</si>
  <si>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</si>
  <si>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</si>
  <si>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</si>
  <si>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</si>
  <si>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</si>
  <si>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</si>
  <si>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</si>
  <si>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</si>
  <si>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</si>
  <si>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</si>
  <si>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</si>
  <si>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</si>
  <si>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</si>
  <si>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</si>
  <si>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</si>
  <si>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</si>
  <si>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</si>
  <si>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</si>
  <si>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</si>
  <si>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</si>
  <si>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</si>
  <si>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</si>
  <si>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</si>
  <si>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</si>
  <si>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</si>
  <si>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</si>
  <si>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</si>
  <si>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</si>
  <si>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</si>
  <si>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</si>
  <si>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</si>
  <si>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</si>
  <si>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</si>
  <si>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</si>
  <si>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</si>
  <si>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</si>
  <si>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</si>
  <si>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</si>
  <si>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</si>
  <si>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</si>
  <si>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</si>
  <si>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</si>
  <si>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</si>
  <si>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</si>
  <si>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</si>
  <si>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</si>
  <si>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</si>
  <si>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</si>
  <si>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</si>
  <si>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</si>
  <si>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</si>
  <si>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</si>
  <si>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</si>
  <si>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</si>
  <si>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</si>
  <si>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</si>
  <si>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</si>
  <si>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</si>
  <si>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</si>
  <si>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</si>
  <si>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</si>
  <si>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</si>
  <si>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</si>
  <si>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</si>
  <si>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</si>
  <si>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</si>
  <si>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</si>
  <si>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</si>
  <si>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</si>
  <si>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</si>
  <si>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</si>
  <si>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</si>
  <si>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</si>
  <si>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</si>
  <si>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</si>
  <si>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</si>
  <si>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</si>
  <si>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</si>
  <si>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</si>
  <si>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</si>
  <si>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</si>
  <si>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</si>
  <si>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</si>
  <si>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</si>
  <si>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</si>
  <si>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</si>
  <si>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</si>
  <si>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</si>
  <si>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</si>
  <si>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</si>
  <si>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</si>
  <si>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</si>
  <si>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</si>
  <si>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</si>
  <si>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</si>
  <si>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</si>
  <si>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</si>
  <si>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</si>
  <si>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</si>
  <si>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</si>
  <si>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</si>
  <si>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</si>
  <si>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</si>
  <si>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</si>
  <si>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</si>
  <si>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</si>
  <si>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</si>
  <si>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</si>
  <si>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</si>
  <si>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</si>
  <si>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</si>
  <si>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</si>
  <si>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</si>
  <si>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</si>
  <si>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</si>
  <si>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</si>
  <si>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</si>
  <si>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</si>
  <si>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</si>
  <si>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</si>
  <si>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</si>
  <si>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</si>
  <si>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</si>
  <si>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</si>
  <si>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</si>
  <si>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</si>
  <si>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</si>
  <si>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</si>
  <si>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</si>
  <si>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</si>
  <si>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</si>
  <si>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</si>
  <si>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</si>
  <si>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</si>
  <si>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</si>
  <si>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</si>
  <si>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</si>
  <si>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</si>
  <si>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</si>
  <si>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</si>
  <si>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</si>
  <si>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</si>
  <si>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</si>
  <si>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</si>
  <si>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</si>
  <si>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</si>
  <si>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</si>
  <si>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</si>
  <si>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</si>
  <si>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</si>
  <si>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</si>
  <si>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</si>
  <si>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</si>
  <si>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</si>
  <si>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</si>
  <si>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</si>
  <si>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</si>
  <si>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</si>
  <si>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</si>
  <si>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</si>
  <si>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</si>
  <si>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</si>
  <si>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</si>
  <si>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</si>
  <si>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</si>
  <si>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</si>
  <si>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</si>
  <si>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</si>
  <si>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</si>
  <si>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</si>
  <si>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</si>
  <si>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</si>
  <si>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</si>
  <si>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</si>
  <si>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</si>
  <si>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</si>
  <si>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</si>
  <si>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</si>
  <si>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</si>
  <si>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</si>
  <si>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</si>
  <si>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</si>
  <si>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</si>
  <si>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</si>
  <si>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</si>
  <si>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</si>
  <si>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</si>
  <si>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</si>
  <si>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</si>
  <si>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</si>
  <si>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</si>
  <si>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</si>
  <si>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</si>
  <si>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</si>
  <si>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</si>
  <si>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</si>
  <si>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</si>
  <si>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</si>
  <si>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</si>
  <si>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</si>
  <si>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</si>
  <si>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</si>
  <si>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</si>
  <si>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</si>
  <si>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</si>
  <si>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</si>
  <si>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</si>
  <si>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</si>
  <si>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</si>
  <si>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</si>
  <si>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</si>
  <si>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</si>
  <si>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</si>
  <si>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</si>
  <si>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</si>
  <si>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</si>
  <si>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</si>
  <si>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</si>
  <si>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</si>
  <si>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</si>
  <si>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</si>
  <si>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</si>
  <si>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</si>
  <si>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</si>
  <si>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</si>
  <si>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</si>
  <si>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</si>
  <si>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</si>
  <si>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</si>
  <si>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</si>
  <si>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</si>
  <si>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</si>
  <si>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</si>
  <si>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</si>
  <si>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</si>
  <si>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</si>
  <si>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</si>
  <si>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</si>
  <si>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</si>
  <si>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</si>
  <si>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</si>
  <si>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</si>
  <si>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</si>
  <si>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</si>
  <si>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</si>
  <si>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</si>
  <si>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</si>
  <si>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</si>
  <si>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</si>
  <si>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</si>
  <si>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</si>
  <si>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</si>
  <si>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</si>
  <si>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</si>
  <si>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</si>
  <si>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</si>
  <si>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</si>
  <si>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</si>
  <si>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</si>
  <si>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</si>
  <si>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</si>
  <si>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</si>
  <si>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</si>
  <si>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</si>
  <si>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</si>
  <si>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</si>
  <si>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</si>
  <si>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</si>
  <si>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</si>
  <si>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</si>
  <si>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</si>
  <si>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</si>
  <si>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</si>
  <si>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</si>
  <si>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</si>
  <si>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</si>
  <si>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</si>
  <si>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</si>
  <si>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</si>
  <si>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</si>
  <si>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</si>
  <si>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</si>
  <si>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</si>
  <si>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</si>
  <si>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</si>
  <si>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</si>
  <si>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</si>
  <si>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</si>
  <si>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</si>
  <si>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</si>
  <si>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</si>
  <si>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</si>
  <si>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</si>
  <si>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</si>
  <si>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</si>
  <si>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</si>
  <si>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</si>
  <si>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</si>
  <si>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</si>
  <si>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</si>
  <si>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</si>
  <si>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</si>
  <si>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</si>
  <si>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</si>
  <si>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</si>
  <si>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</si>
  <si>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</si>
  <si>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</si>
  <si>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</si>
  <si>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</si>
  <si>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</si>
  <si>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</si>
  <si>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</si>
  <si>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</si>
  <si>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</si>
  <si>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</si>
  <si>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</si>
  <si>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</si>
  <si>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</si>
  <si>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</si>
  <si>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</si>
  <si>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</si>
  <si>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</si>
  <si>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</si>
  <si>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</si>
  <si>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</si>
  <si>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</si>
  <si>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</si>
  <si>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</si>
  <si>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</si>
  <si>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</si>
  <si>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</si>
  <si>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</si>
  <si>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</si>
  <si>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</si>
  <si>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</si>
  <si>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</si>
  <si>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</si>
  <si>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</si>
  <si>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</si>
  <si>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</si>
  <si>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</si>
  <si>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</si>
  <si>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</si>
  <si>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</si>
  <si>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</si>
  <si>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</si>
  <si>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</si>
  <si>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</si>
  <si>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</si>
  <si>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</si>
  <si>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</si>
  <si>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</si>
  <si>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</si>
  <si>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</si>
  <si>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</si>
  <si>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</si>
  <si>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</si>
  <si>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</si>
  <si>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</si>
  <si>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</si>
  <si>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</si>
  <si>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</si>
  <si>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</si>
  <si>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</si>
  <si>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</si>
  <si>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</si>
  <si>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</si>
  <si>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</si>
  <si>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</si>
  <si>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</si>
  <si>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</si>
  <si>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</si>
  <si>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</si>
  <si>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</si>
  <si>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</si>
  <si>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</si>
  <si>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</si>
  <si>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</si>
  <si>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</si>
  <si>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</si>
  <si>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</si>
  <si>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</si>
  <si>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</si>
  <si>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</si>
  <si>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</si>
  <si>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</si>
  <si>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</si>
  <si>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</si>
  <si>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</si>
  <si>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</si>
  <si>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</si>
  <si>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</si>
  <si>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</si>
  <si>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</si>
  <si>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</si>
  <si>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</si>
  <si>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</si>
  <si>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</si>
  <si>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</si>
  <si>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</si>
  <si>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</si>
  <si>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</si>
  <si>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</si>
  <si>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</si>
  <si>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</si>
  <si>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</si>
  <si>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</si>
  <si>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</si>
  <si>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</si>
  <si>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</si>
  <si>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</si>
  <si>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</si>
  <si>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</si>
  <si>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</si>
  <si>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</si>
  <si>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</si>
  <si>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</si>
  <si>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</si>
  <si>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</si>
  <si>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</si>
  <si>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</si>
  <si>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</si>
  <si>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</si>
  <si>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</si>
  <si>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</si>
  <si>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</si>
  <si>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</si>
  <si>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</si>
  <si>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</si>
  <si>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</si>
  <si>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</si>
  <si>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</si>
  <si>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</si>
  <si>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</si>
  <si>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</si>
  <si>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</si>
  <si>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</si>
  <si>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</si>
  <si>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</si>
  <si>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</si>
  <si>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</si>
  <si>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</si>
  <si>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</si>
  <si>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</si>
  <si>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</si>
  <si>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</si>
  <si>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</si>
  <si>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</si>
  <si>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</si>
  <si>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</si>
  <si>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</si>
  <si>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</si>
  <si>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</si>
  <si>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</si>
  <si>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</si>
  <si>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</si>
  <si>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</si>
  <si>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</si>
  <si>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</si>
  <si>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</si>
  <si>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</si>
  <si>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</si>
  <si>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</si>
  <si>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</si>
  <si>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</si>
  <si>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</si>
  <si>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</si>
  <si>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</si>
  <si>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</si>
  <si>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</si>
  <si>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</si>
  <si>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</si>
  <si>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</si>
  <si>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</si>
  <si>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</si>
  <si>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</si>
  <si>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</si>
  <si>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</si>
  <si>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</si>
  <si>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</si>
  <si>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</si>
  <si>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</si>
  <si>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</si>
  <si>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</si>
  <si>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</si>
  <si>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</si>
  <si>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</si>
  <si>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</si>
  <si>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</si>
  <si>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</si>
  <si>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</si>
  <si>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</si>
  <si>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</si>
  <si>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</si>
  <si>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</si>
  <si>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</si>
  <si>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</si>
  <si>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</si>
  <si>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</si>
  <si>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</si>
  <si>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</si>
  <si>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</si>
  <si>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</si>
  <si>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</si>
  <si>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</si>
  <si>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</si>
  <si>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</si>
  <si>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</si>
  <si>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</si>
  <si>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</si>
  <si>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</si>
  <si>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</si>
  <si>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</si>
  <si>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</si>
  <si>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</si>
  <si>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</si>
  <si>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</si>
  <si>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</si>
  <si>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</si>
  <si>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</si>
  <si>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</si>
  <si>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</si>
  <si>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</si>
  <si>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</si>
  <si>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</si>
  <si>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</si>
  <si>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</si>
  <si>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</si>
  <si>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</si>
  <si>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</si>
  <si>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</si>
  <si>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</si>
  <si>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</si>
  <si>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</si>
  <si>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</si>
  <si>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</si>
  <si>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</si>
  <si>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</si>
  <si>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</si>
  <si>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</si>
  <si>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</si>
  <si>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</si>
  <si>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</si>
  <si>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</si>
  <si>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</si>
  <si>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</si>
  <si>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</si>
  <si>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</si>
  <si>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</si>
  <si>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</si>
  <si>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</si>
  <si>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</si>
  <si>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</si>
  <si>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</si>
  <si>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</si>
  <si>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</si>
  <si>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</si>
  <si>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</si>
  <si>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</si>
  <si>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</si>
  <si>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</si>
  <si>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</si>
  <si>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</si>
  <si>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</si>
  <si>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</si>
  <si>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</si>
  <si>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</si>
  <si>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</si>
  <si>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</si>
  <si>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</si>
  <si>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</si>
  <si>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</si>
  <si>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</si>
  <si>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</si>
  <si>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</si>
  <si>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</si>
  <si>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</si>
  <si>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</si>
  <si>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</si>
  <si>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</si>
  <si>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</si>
  <si>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</si>
  <si>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</si>
  <si>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</si>
  <si>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</si>
  <si>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</si>
  <si>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</si>
  <si>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</si>
  <si>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</si>
  <si>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</si>
  <si>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</si>
  <si>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</si>
  <si>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</si>
  <si>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</si>
  <si>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</si>
  <si>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</si>
  <si>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</si>
  <si>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</si>
  <si>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</si>
  <si>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</si>
  <si>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</si>
  <si>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</si>
  <si>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</si>
  <si>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</si>
  <si>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</si>
  <si>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</si>
  <si>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</si>
  <si>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</si>
  <si>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</si>
  <si>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</si>
  <si>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</si>
  <si>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</si>
  <si>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</si>
  <si>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</si>
  <si>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</si>
  <si>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</si>
  <si>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</si>
  <si>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</si>
  <si>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</si>
  <si>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</si>
  <si>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</si>
  <si>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</si>
  <si>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</si>
  <si>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</si>
  <si>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</si>
  <si>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</si>
  <si>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</si>
  <si>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</si>
  <si>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</si>
  <si>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</si>
  <si>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</si>
  <si>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</si>
  <si>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</si>
  <si>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</si>
  <si>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</si>
  <si>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</si>
  <si>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</si>
  <si>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</si>
  <si>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</si>
  <si>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</si>
  <si>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</si>
  <si>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</si>
  <si>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</si>
  <si>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</si>
  <si>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</si>
  <si>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</si>
  <si>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</si>
  <si>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</si>
  <si>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</si>
  <si>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</si>
  <si>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</si>
  <si>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</si>
  <si>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</si>
  <si>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</si>
  <si>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</si>
  <si>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</si>
  <si>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</si>
  <si>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</si>
  <si>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</si>
  <si>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</si>
  <si>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</si>
  <si>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</si>
  <si>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</si>
  <si>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</si>
  <si>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</si>
  <si>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</si>
  <si>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</si>
  <si>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</si>
  <si>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</si>
  <si>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</si>
  <si>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</si>
  <si>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</si>
  <si>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</si>
  <si>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</si>
  <si>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</si>
  <si>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</si>
  <si>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</si>
  <si>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</si>
  <si>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</si>
  <si>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</si>
  <si>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</si>
  <si>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</si>
  <si>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</si>
  <si>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</si>
  <si>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</si>
  <si>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</si>
  <si>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</si>
  <si>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</si>
  <si>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</si>
  <si>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</si>
  <si>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</si>
  <si>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</si>
  <si>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</si>
  <si>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</si>
  <si>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</si>
  <si>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</si>
  <si>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</si>
  <si>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</si>
  <si>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</si>
  <si>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</si>
  <si>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</si>
  <si>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</si>
  <si>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</si>
  <si>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</si>
  <si>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</si>
  <si>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</si>
  <si>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</si>
  <si>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</si>
  <si>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</si>
  <si>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</si>
  <si>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</si>
  <si>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</si>
  <si>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</si>
  <si>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</si>
  <si>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</si>
  <si>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</si>
  <si>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</si>
  <si>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</si>
  <si>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</si>
  <si>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</si>
  <si>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</si>
  <si>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</si>
  <si>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</si>
  <si>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</si>
  <si>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</si>
  <si>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</si>
  <si>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</si>
  <si>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</si>
  <si>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</si>
  <si>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</si>
  <si>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</si>
  <si>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</si>
  <si>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</si>
  <si>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</si>
  <si>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</si>
  <si>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</si>
  <si>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</si>
  <si>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</si>
  <si>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</si>
  <si>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</si>
  <si>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</si>
  <si>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</si>
  <si>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</si>
  <si>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</si>
  <si>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</si>
  <si>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</si>
  <si>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</si>
  <si>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</si>
  <si>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</si>
  <si>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</si>
  <si>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</si>
  <si>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</si>
  <si>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</si>
  <si>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</si>
  <si>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</si>
  <si>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</si>
  <si>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</si>
  <si>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</si>
  <si>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</si>
  <si>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</si>
  <si>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</si>
  <si>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</si>
  <si>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</si>
  <si>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</si>
  <si>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</si>
  <si>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</si>
  <si>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</si>
  <si>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</si>
  <si>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</si>
  <si>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</si>
  <si>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</si>
  <si>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</si>
  <si>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</si>
  <si>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</si>
  <si>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</si>
  <si>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</si>
  <si>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</si>
  <si>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</si>
  <si>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</si>
  <si>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</si>
  <si>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</si>
  <si>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</si>
  <si>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</si>
  <si>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</si>
  <si>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</si>
  <si>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</si>
  <si>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</si>
  <si>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</si>
  <si>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</si>
  <si>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</si>
  <si>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</si>
  <si>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</si>
  <si>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</si>
  <si>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</si>
  <si>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</si>
  <si>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</si>
  <si>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</si>
  <si>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</si>
  <si>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</si>
  <si>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</si>
  <si>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</si>
  <si>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</si>
  <si>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</si>
  <si>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</si>
  <si>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</si>
  <si>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</si>
  <si>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</si>
  <si>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</si>
  <si>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</si>
  <si>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</si>
  <si>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</si>
  <si>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</si>
  <si>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</si>
  <si>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</si>
  <si>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</si>
  <si>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</si>
  <si>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</si>
  <si>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</si>
  <si>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</si>
  <si>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</si>
  <si>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</si>
  <si>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</si>
  <si>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</si>
  <si>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</si>
  <si>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</si>
  <si>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</si>
  <si>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</si>
  <si>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</si>
  <si>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</si>
  <si>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</si>
  <si>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</si>
  <si>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</si>
  <si>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</si>
  <si>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</si>
  <si>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</si>
  <si>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</si>
  <si>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</si>
  <si>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</si>
  <si>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</si>
  <si>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</si>
  <si>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</si>
  <si>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</si>
  <si>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</si>
  <si>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</si>
  <si>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</si>
  <si>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</si>
  <si>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</si>
  <si>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</si>
  <si>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</si>
  <si>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</si>
  <si>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</si>
  <si>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</si>
  <si>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</si>
  <si>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</si>
  <si>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</si>
  <si>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</si>
  <si>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</si>
  <si>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</si>
  <si>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</si>
  <si>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</si>
  <si>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</si>
  <si>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</si>
  <si>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</si>
  <si>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</si>
  <si>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</si>
  <si>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</si>
  <si>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</si>
  <si>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</si>
  <si>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</si>
  <si>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</si>
  <si>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</si>
  <si>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</si>
  <si>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</si>
  <si>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</si>
  <si>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</si>
  <si>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</si>
  <si>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</si>
  <si>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</si>
  <si>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</si>
  <si>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</si>
  <si>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</si>
  <si>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</si>
  <si>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</si>
  <si>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</si>
  <si>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</si>
  <si>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</si>
  <si>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</si>
  <si>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</si>
  <si>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</si>
  <si>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</si>
  <si>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</si>
  <si>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</si>
  <si>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</si>
  <si>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</si>
  <si>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</si>
  <si>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</si>
  <si>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</si>
  <si>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</si>
  <si>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</si>
  <si>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</si>
  <si>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</si>
  <si>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</si>
  <si>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</si>
  <si>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</si>
  <si>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</si>
  <si>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</si>
  <si>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</si>
  <si>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</si>
  <si>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</si>
  <si>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</si>
  <si>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</si>
  <si>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</si>
  <si>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</si>
  <si>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</si>
  <si>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</si>
  <si>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</si>
  <si>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</si>
  <si>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</si>
  <si>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</si>
  <si>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</si>
  <si>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</si>
  <si>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</si>
  <si>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</si>
  <si>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</si>
  <si>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</si>
  <si>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</si>
  <si>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</si>
  <si>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</si>
  <si>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</si>
  <si>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</si>
  <si>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</si>
  <si>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</si>
  <si>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</si>
  <si>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</si>
  <si>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</si>
  <si>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</si>
  <si>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</si>
  <si>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</si>
  <si>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</si>
  <si>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</si>
  <si>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</si>
  <si>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</si>
  <si>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</si>
  <si>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</si>
  <si>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</si>
  <si>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</si>
  <si>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</si>
  <si>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</si>
  <si>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</si>
  <si>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</si>
  <si>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</si>
  <si>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</si>
  <si>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</si>
  <si>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</si>
  <si>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</si>
  <si>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</si>
  <si>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</si>
  <si>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</si>
  <si>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</si>
  <si>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</si>
  <si>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</si>
  <si>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</si>
  <si>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</si>
  <si>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</si>
  <si>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</si>
  <si>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</si>
  <si>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</si>
  <si>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</si>
  <si>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</si>
  <si>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</si>
  <si>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</si>
  <si>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</si>
  <si>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</si>
  <si>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</si>
  <si>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</si>
  <si>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</si>
  <si>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</si>
  <si>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</si>
  <si>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</si>
  <si>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</si>
  <si>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</si>
  <si>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</si>
  <si>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</si>
  <si>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</si>
  <si>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</si>
  <si>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</si>
  <si>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</si>
  <si>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</si>
  <si>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</si>
  <si>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</si>
  <si>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</si>
  <si>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</si>
  <si>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</si>
  <si>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</si>
  <si>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</si>
  <si>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</si>
  <si>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</si>
  <si>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</si>
  <si>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</si>
  <si>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</si>
  <si>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</si>
  <si>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</si>
  <si>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</si>
  <si>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</si>
  <si>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</si>
  <si>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</si>
  <si>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</si>
  <si>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</si>
  <si>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</si>
  <si>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</si>
  <si>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</si>
  <si>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</si>
  <si>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</si>
  <si>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</si>
  <si>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</si>
  <si>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</si>
  <si>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</si>
  <si>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</si>
  <si>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</si>
  <si>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</si>
  <si>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</si>
  <si>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</si>
  <si>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</si>
  <si>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</si>
  <si>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</si>
  <si>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</si>
  <si>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</si>
  <si>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</si>
  <si>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</si>
  <si>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</si>
  <si>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</si>
  <si>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</si>
  <si>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</si>
  <si>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</si>
  <si>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</si>
  <si>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</si>
  <si>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</si>
  <si>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</si>
  <si>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</si>
  <si>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</si>
  <si>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</si>
  <si>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</si>
  <si>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</si>
  <si>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</si>
  <si>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</si>
  <si>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</si>
  <si>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</si>
  <si>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</si>
  <si>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</si>
  <si>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</si>
  <si>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</si>
  <si>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</si>
  <si>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</si>
  <si>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</si>
  <si>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</si>
  <si>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</si>
  <si>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</si>
  <si>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</si>
  <si>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</si>
  <si>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</si>
  <si>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</si>
  <si>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</si>
  <si>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</si>
  <si>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</si>
  <si>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</si>
  <si>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</si>
  <si>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</si>
  <si>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</si>
  <si>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</si>
  <si>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</si>
  <si>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</si>
  <si>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</si>
  <si>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</si>
  <si>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</si>
  <si>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</si>
  <si>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</si>
  <si>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</si>
  <si>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</si>
  <si>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</si>
  <si>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</si>
  <si>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</si>
  <si>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</si>
  <si>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</si>
  <si>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</si>
  <si>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</si>
  <si>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</si>
  <si>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</si>
  <si>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</si>
  <si>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</si>
  <si>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</si>
  <si>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</si>
  <si>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</si>
  <si>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</si>
  <si>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</si>
  <si>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</si>
  <si>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</si>
  <si>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</si>
  <si>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</si>
  <si>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</si>
  <si>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</si>
  <si>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</si>
  <si>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</si>
  <si>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</si>
  <si>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</si>
  <si>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</si>
  <si>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</si>
  <si>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</si>
  <si>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</si>
  <si>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</si>
  <si>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</si>
  <si>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</si>
  <si>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</si>
  <si>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</si>
  <si>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</si>
  <si>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</si>
  <si>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</si>
  <si>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</si>
  <si>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</si>
  <si>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</si>
  <si>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</si>
  <si>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</si>
  <si>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</si>
  <si>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</si>
  <si>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</si>
  <si>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</si>
  <si>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</si>
  <si>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</si>
  <si>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</si>
  <si>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</si>
  <si>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</si>
  <si>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</si>
  <si>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</si>
  <si>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</si>
  <si>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</si>
  <si>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</si>
  <si>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</si>
  <si>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</si>
  <si>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</si>
  <si>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</si>
  <si>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</si>
  <si>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</si>
  <si>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</si>
  <si>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</si>
  <si>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</si>
  <si>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</si>
  <si>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</si>
  <si>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</si>
  <si>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</si>
  <si>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</si>
  <si>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</si>
  <si>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</si>
  <si>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</si>
  <si>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</si>
  <si>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</si>
  <si>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</si>
  <si>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</si>
  <si>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</si>
  <si>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</si>
  <si>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</si>
  <si>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</si>
  <si>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</si>
  <si>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</si>
  <si>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</si>
  <si>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</si>
  <si>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</si>
  <si>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</si>
  <si>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</si>
  <si>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</si>
  <si>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</si>
  <si>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</si>
  <si>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</si>
  <si>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</si>
  <si>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</si>
  <si>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</si>
  <si>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</si>
  <si>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</si>
  <si>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</si>
  <si>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</si>
  <si>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</si>
  <si>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</si>
  <si>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</si>
  <si>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</si>
  <si>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</si>
  <si>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</si>
  <si>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</si>
  <si>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</si>
  <si>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</si>
  <si>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</si>
  <si>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</si>
  <si>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</si>
  <si>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</si>
  <si>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</si>
  <si>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</si>
  <si>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</si>
  <si>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</si>
  <si>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</si>
  <si>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</si>
  <si>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</si>
  <si>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</si>
  <si>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</si>
  <si>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</si>
  <si>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</si>
  <si>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</si>
  <si>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</si>
  <si>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</si>
  <si>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</si>
  <si>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</si>
  <si>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</si>
  <si>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</si>
  <si>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</si>
  <si>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</si>
  <si>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</si>
  <si>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</si>
  <si>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</si>
  <si>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</si>
  <si>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</si>
  <si>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</si>
  <si>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</si>
  <si>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</si>
  <si>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</si>
  <si>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</si>
  <si>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</si>
  <si>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</si>
  <si>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</si>
  <si>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</si>
  <si>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</si>
  <si>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</si>
  <si>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</si>
  <si>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</si>
  <si>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</si>
  <si>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</si>
  <si>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</si>
  <si>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</si>
  <si>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</si>
  <si>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</si>
  <si>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</si>
  <si>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</si>
  <si>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</si>
  <si>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</si>
  <si>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</si>
  <si>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</si>
  <si>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</si>
  <si>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</si>
  <si>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</si>
  <si>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</si>
  <si>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</si>
  <si>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</si>
  <si>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</si>
  <si>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</si>
  <si>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</si>
  <si>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</si>
  <si>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</si>
  <si>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</si>
  <si>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</si>
  <si>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</si>
  <si>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</si>
  <si>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</si>
  <si>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</si>
  <si>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</si>
  <si>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</si>
  <si>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</si>
  <si>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</si>
  <si>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</si>
  <si>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</si>
  <si>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</si>
  <si>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</si>
  <si>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</si>
  <si>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</si>
  <si>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</si>
  <si>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</si>
  <si>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</si>
  <si>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</si>
  <si>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</si>
  <si>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</si>
  <si>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</si>
  <si>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</si>
  <si>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</si>
  <si>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</si>
  <si>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</si>
  <si>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</si>
  <si>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</si>
  <si>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</si>
  <si>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</si>
  <si>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</si>
  <si>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</si>
  <si>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</si>
  <si>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</si>
  <si>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</si>
  <si>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</si>
  <si>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</si>
  <si>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</si>
  <si>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</si>
  <si>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</si>
  <si>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</si>
  <si>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</si>
  <si>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</si>
  <si>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</si>
  <si>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</si>
  <si>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</si>
  <si>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</si>
  <si>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</si>
  <si>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</si>
  <si>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</si>
  <si>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</si>
  <si>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</si>
  <si>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</si>
  <si>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</si>
  <si>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</si>
  <si>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</si>
  <si>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</si>
  <si>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</si>
  <si>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</si>
  <si>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</si>
  <si>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</si>
  <si>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</si>
  <si>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</si>
  <si>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</si>
  <si>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</si>
  <si>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</si>
  <si>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</si>
  <si>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</si>
  <si>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</si>
  <si>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</si>
  <si>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</si>
  <si>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</si>
  <si>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</si>
  <si>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</si>
  <si>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</si>
  <si>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</si>
  <si>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</si>
  <si>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</si>
  <si>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</si>
  <si>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</si>
  <si>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</si>
  <si>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</si>
  <si>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</si>
  <si>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</si>
  <si>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</si>
  <si>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</si>
  <si>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</si>
  <si>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</si>
  <si>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</si>
  <si>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</si>
  <si>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</si>
  <si>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</si>
  <si>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</si>
  <si>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</si>
  <si>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</si>
  <si>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</si>
  <si>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</si>
  <si>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</si>
  <si>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</si>
  <si>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</si>
  <si>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</si>
  <si>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</si>
  <si>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</si>
  <si>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</si>
  <si>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</si>
  <si>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</si>
  <si>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</si>
  <si>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</si>
  <si>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</si>
  <si>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</si>
  <si>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</si>
  <si>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</si>
  <si>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</si>
  <si>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</si>
  <si>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</si>
  <si>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</si>
  <si>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</si>
  <si>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</si>
  <si>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</si>
  <si>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</si>
  <si>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</si>
  <si>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</si>
  <si>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</si>
  <si>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</si>
  <si>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</si>
  <si>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</si>
  <si>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</si>
  <si>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</si>
  <si>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</si>
  <si>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</si>
  <si>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</si>
  <si>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</si>
  <si>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</si>
  <si>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</si>
  <si>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</si>
  <si>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</si>
  <si>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</si>
  <si>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</si>
  <si>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</si>
  <si>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</si>
  <si>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</si>
  <si>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</si>
  <si>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</si>
  <si>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</si>
  <si>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</si>
  <si>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</si>
  <si>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</si>
  <si>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</si>
  <si>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</si>
  <si>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</si>
  <si>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</si>
  <si>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</si>
  <si>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</si>
  <si>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</si>
  <si>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</si>
  <si>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</si>
  <si>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</si>
  <si>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</si>
  <si>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</si>
  <si>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</si>
  <si>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</si>
  <si>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</si>
  <si>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</si>
  <si>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</si>
  <si>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</si>
  <si>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</si>
  <si>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</si>
  <si>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</si>
  <si>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</si>
  <si>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</si>
  <si>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</si>
  <si>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</si>
  <si>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</si>
  <si>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</si>
  <si>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</si>
  <si>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</si>
  <si>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</si>
  <si>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</si>
  <si>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</si>
  <si>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</si>
  <si>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</si>
  <si>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</si>
  <si>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</si>
  <si>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</si>
  <si>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</si>
  <si>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</si>
  <si>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</si>
  <si>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</si>
  <si>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</si>
  <si>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</si>
  <si>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</si>
  <si>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</si>
  <si>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</si>
  <si>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</si>
  <si>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</si>
  <si>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</si>
  <si>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</si>
  <si>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</si>
  <si>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</si>
  <si>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</si>
  <si>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</si>
  <si>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</si>
  <si>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</si>
  <si>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</si>
  <si>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</si>
  <si>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</si>
  <si>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</si>
  <si>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</si>
  <si>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</si>
  <si>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</si>
  <si>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</si>
  <si>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</si>
  <si>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</si>
  <si>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</si>
  <si>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</si>
  <si>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</si>
  <si>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</si>
  <si>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</si>
  <si>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</si>
  <si>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</si>
  <si>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</si>
  <si>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</si>
  <si>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</si>
  <si>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</si>
  <si>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</si>
  <si>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</si>
  <si>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</si>
  <si>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</si>
  <si>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</si>
  <si>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</si>
  <si>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</si>
  <si>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</si>
  <si>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</si>
  <si>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</si>
  <si>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</si>
  <si>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</si>
  <si>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</si>
  <si>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</si>
  <si>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</si>
  <si>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</si>
  <si>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</si>
  <si>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</si>
  <si>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</si>
  <si>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</si>
  <si>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</si>
  <si>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</si>
  <si>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</si>
  <si>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</si>
  <si>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</si>
  <si>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</si>
  <si>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</si>
  <si>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</si>
  <si>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</si>
  <si>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</si>
  <si>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</si>
  <si>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</si>
  <si>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</si>
  <si>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</si>
  <si>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</si>
  <si>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</si>
  <si>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</si>
  <si>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</si>
  <si>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</si>
  <si>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</si>
  <si>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</si>
  <si>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</si>
  <si>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</si>
  <si>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</si>
  <si>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</si>
  <si>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</si>
  <si>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</si>
  <si>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</si>
  <si>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</si>
  <si>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</si>
  <si>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</si>
  <si>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</si>
  <si>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</si>
  <si>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</si>
  <si>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</si>
  <si>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</si>
  <si>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</si>
  <si>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</si>
  <si>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</si>
  <si>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</si>
  <si>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</si>
  <si>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</si>
  <si>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</si>
  <si>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</si>
  <si>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</si>
  <si>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</si>
  <si>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</si>
  <si>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</si>
  <si>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</si>
  <si>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</si>
  <si>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</si>
  <si>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</si>
  <si>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</si>
  <si>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</si>
  <si>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</si>
  <si>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</si>
  <si>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</si>
  <si>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</si>
  <si>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</si>
  <si>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</si>
  <si>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</si>
  <si>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</si>
  <si>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</si>
  <si>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</si>
  <si>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</si>
  <si>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</si>
  <si>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</si>
  <si>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</si>
  <si>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</si>
  <si>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</si>
  <si>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</si>
  <si>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</si>
  <si>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</si>
  <si>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</si>
  <si>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</si>
  <si>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</si>
  <si>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</si>
  <si>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</si>
  <si>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</si>
  <si>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</si>
  <si>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</si>
  <si>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</si>
  <si>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</si>
  <si>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</si>
  <si>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</si>
  <si>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</si>
  <si>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</si>
  <si>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</si>
  <si>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</si>
  <si>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</si>
  <si>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</si>
  <si>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</si>
  <si>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</si>
  <si>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</si>
  <si>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</si>
  <si>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</si>
  <si>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</si>
  <si>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</si>
  <si>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</si>
  <si>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</si>
  <si>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</si>
  <si>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</si>
  <si>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</si>
  <si>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</si>
  <si>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</si>
  <si>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</si>
  <si>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</si>
  <si>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</si>
  <si>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</si>
  <si>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</si>
  <si>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</si>
  <si>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</si>
  <si>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</si>
  <si>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</si>
  <si>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</si>
  <si>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</si>
  <si>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</si>
  <si>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</si>
  <si>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</si>
  <si>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</si>
  <si>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</si>
  <si>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</si>
  <si>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</si>
  <si>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</si>
  <si>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</si>
  <si>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</si>
  <si>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</si>
  <si>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</si>
  <si>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</si>
  <si>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</si>
  <si>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</si>
  <si>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</si>
  <si>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</si>
  <si>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</si>
  <si>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</si>
  <si>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</si>
  <si>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</si>
  <si>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</si>
  <si>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</si>
  <si>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</si>
  <si>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</si>
  <si>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</si>
  <si>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</si>
  <si>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</si>
  <si>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</si>
  <si>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</si>
  <si>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</si>
  <si>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</si>
  <si>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</si>
  <si>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</si>
  <si>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</si>
  <si>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</si>
  <si>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</si>
  <si>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</si>
  <si>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</si>
  <si>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</si>
  <si>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</si>
  <si>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</si>
  <si>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</si>
  <si>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</si>
  <si>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</si>
  <si>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</si>
  <si>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</si>
  <si>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</si>
  <si>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</si>
  <si>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</si>
  <si>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</si>
  <si>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</si>
  <si>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</si>
  <si>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</si>
  <si>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</si>
  <si>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</si>
  <si>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</si>
  <si>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</si>
  <si>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</si>
  <si>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</si>
  <si>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</si>
  <si>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</si>
  <si>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</si>
  <si>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</si>
  <si>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</si>
  <si>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</si>
  <si>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</si>
  <si>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</si>
  <si>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</si>
  <si>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</si>
  <si>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</si>
  <si>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</si>
  <si>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</si>
  <si>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</si>
  <si>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</si>
  <si>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</si>
  <si>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</si>
  <si>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</si>
  <si>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</si>
  <si>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</si>
  <si>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</si>
  <si>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</si>
  <si>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</si>
  <si>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</si>
  <si>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</si>
  <si>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</si>
  <si>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</si>
  <si>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</si>
  <si>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</si>
  <si>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</si>
  <si>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</si>
  <si>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</si>
  <si>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</si>
  <si>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</si>
  <si>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</si>
  <si>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</si>
  <si>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</si>
  <si>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</si>
  <si>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</si>
  <si>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</si>
  <si>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</si>
  <si>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</si>
  <si>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</si>
  <si>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</si>
  <si>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</si>
  <si>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</si>
  <si>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</si>
  <si>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</si>
  <si>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</si>
  <si>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</si>
  <si>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</si>
  <si>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</si>
  <si>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</si>
  <si>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</si>
  <si>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</si>
  <si>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</si>
  <si>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</si>
  <si>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</si>
  <si>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</si>
  <si>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</si>
  <si>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</si>
  <si>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</si>
  <si>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</si>
  <si>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</si>
  <si>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</si>
  <si>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</si>
  <si>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</si>
  <si>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</si>
  <si>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</si>
  <si>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</si>
  <si>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</si>
  <si>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</si>
  <si>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</si>
  <si>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</si>
  <si>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</si>
  <si>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</si>
  <si>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</si>
  <si>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</si>
  <si>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</si>
  <si>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</si>
  <si>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</si>
  <si>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</si>
  <si>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</si>
  <si>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</si>
  <si>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</si>
  <si>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</si>
  <si>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</si>
  <si>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</si>
  <si>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</si>
  <si>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</si>
  <si>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</si>
  <si>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</si>
  <si>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</si>
  <si>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</si>
  <si>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</si>
  <si>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</si>
  <si>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</si>
  <si>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</si>
  <si>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</si>
  <si>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</si>
  <si>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</si>
  <si>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</si>
  <si>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</si>
  <si>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</si>
  <si>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</si>
  <si>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</si>
  <si>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</si>
  <si>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</si>
  <si>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</si>
  <si>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</si>
  <si>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</si>
  <si>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</si>
  <si>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</si>
  <si>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</si>
  <si>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</si>
  <si>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</si>
  <si>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</si>
  <si>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</si>
  <si>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</si>
  <si>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</si>
  <si>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</si>
  <si>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</si>
  <si>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</si>
  <si>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</si>
  <si>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</si>
  <si>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</si>
  <si>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</si>
  <si>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</si>
  <si>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</si>
  <si>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</si>
  <si>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</si>
  <si>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</si>
  <si>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</si>
  <si>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</si>
  <si>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</si>
  <si>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</si>
  <si>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</si>
  <si>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</si>
  <si>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</si>
  <si>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</si>
  <si>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</si>
  <si>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</si>
  <si>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</si>
  <si>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</si>
  <si>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</si>
  <si>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</si>
  <si>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</si>
  <si>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</si>
  <si>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</si>
  <si>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</si>
  <si>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</si>
  <si>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</si>
  <si>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</si>
  <si>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</si>
  <si>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</si>
  <si>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</si>
  <si>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</si>
  <si>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</si>
  <si>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</si>
  <si>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</si>
  <si>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</si>
  <si>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</si>
  <si>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</si>
  <si>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</si>
  <si>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</si>
  <si>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</si>
  <si>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</si>
  <si>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</si>
  <si>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</si>
  <si>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</si>
  <si>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</si>
  <si>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</si>
  <si>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</si>
  <si>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</si>
  <si>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</si>
  <si>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</si>
  <si>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</si>
  <si>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</si>
  <si>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</si>
  <si>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</si>
  <si>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</si>
  <si>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</si>
  <si>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</si>
  <si>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</si>
  <si>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</si>
  <si>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</si>
  <si>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</si>
  <si>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</si>
  <si>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</si>
  <si>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</si>
  <si>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</si>
  <si>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</si>
  <si>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</si>
  <si>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</si>
  <si>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</si>
  <si>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</si>
  <si>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</si>
  <si>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</si>
  <si>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</si>
  <si>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</si>
  <si>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</si>
  <si>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</si>
  <si>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</si>
  <si>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</si>
  <si>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</si>
  <si>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</si>
  <si>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</si>
  <si>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</si>
  <si>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</si>
  <si>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</si>
  <si>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</si>
  <si>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</si>
  <si>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</si>
  <si>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</si>
  <si>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</si>
  <si>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</si>
  <si>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</si>
  <si>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</si>
  <si>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</si>
  <si>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</si>
  <si>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</si>
  <si>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</si>
  <si>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</si>
  <si>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</si>
  <si>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</si>
  <si>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</si>
  <si>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</si>
  <si>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</si>
  <si>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</si>
  <si>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</si>
  <si>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</si>
  <si>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</si>
  <si>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</si>
  <si>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</si>
  <si>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</si>
  <si>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</si>
  <si>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</si>
  <si>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</si>
  <si>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</si>
  <si>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</si>
  <si>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</si>
  <si>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</si>
  <si>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</si>
  <si>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</si>
  <si>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</si>
  <si>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</si>
  <si>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</si>
  <si>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</si>
  <si>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</si>
  <si>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</si>
  <si>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</si>
  <si>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</si>
  <si>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</si>
  <si>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</si>
  <si>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</si>
  <si>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</si>
  <si>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</si>
  <si>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</si>
  <si>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</si>
  <si>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</si>
  <si>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</si>
  <si>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</si>
  <si>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</si>
  <si>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</si>
  <si>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</si>
  <si>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</si>
  <si>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</si>
  <si>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</si>
  <si>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</si>
  <si>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</si>
  <si>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</si>
  <si>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</si>
  <si>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</si>
  <si>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</si>
  <si>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</si>
  <si>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</si>
  <si>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</si>
  <si>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</si>
  <si>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</si>
  <si>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</si>
  <si>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</si>
  <si>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</si>
  <si>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</si>
  <si>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</si>
  <si>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</si>
  <si>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</si>
  <si>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</si>
  <si>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</si>
  <si>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</si>
  <si>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</si>
  <si>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</si>
  <si>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</si>
  <si>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</si>
  <si>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</si>
  <si>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</si>
  <si>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</si>
  <si>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</si>
  <si>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</si>
  <si>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</si>
  <si>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</si>
  <si>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</si>
  <si>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</si>
  <si>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</si>
  <si>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</si>
  <si>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</si>
  <si>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</si>
  <si>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</si>
  <si>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</si>
  <si>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</si>
  <si>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</si>
  <si>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</si>
  <si>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</si>
  <si>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</si>
  <si>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</si>
  <si>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</si>
  <si>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</si>
  <si>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</si>
  <si>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</si>
  <si>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</si>
  <si>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</si>
  <si>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</si>
  <si>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</si>
  <si>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</si>
  <si>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</si>
  <si>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</si>
  <si>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</si>
  <si>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</si>
  <si>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</si>
  <si>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</si>
  <si>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</si>
  <si>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</si>
  <si>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</si>
  <si>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</si>
  <si>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</si>
  <si>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</si>
  <si>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</si>
  <si>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</si>
  <si>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</si>
  <si>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</si>
  <si>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</si>
  <si>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</si>
  <si>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</si>
  <si>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</si>
  <si>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</si>
  <si>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</si>
  <si>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</si>
  <si>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</si>
  <si>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</si>
  <si>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</si>
  <si>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</si>
  <si>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</si>
  <si>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</si>
  <si>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</si>
  <si>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</si>
  <si>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</si>
  <si>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</si>
  <si>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</si>
  <si>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</si>
  <si>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</si>
  <si>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</si>
  <si>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</si>
  <si>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</si>
  <si>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</si>
  <si>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</si>
  <si>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</si>
  <si>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</si>
  <si>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</si>
  <si>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</si>
  <si>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</si>
  <si>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</si>
  <si>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</si>
  <si>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</si>
  <si>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</si>
  <si>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</si>
  <si>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</si>
  <si>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</si>
  <si>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</si>
  <si>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</si>
  <si>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</si>
  <si>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</si>
  <si>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</si>
  <si>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</si>
  <si>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</si>
  <si>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</si>
  <si>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</si>
  <si>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</si>
  <si>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</si>
  <si>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</si>
  <si>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</si>
  <si>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</si>
  <si>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</si>
  <si>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</si>
  <si>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</si>
  <si>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</si>
  <si>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</si>
  <si>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</si>
  <si>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</si>
  <si>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</si>
  <si>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</si>
  <si>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</si>
  <si>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</si>
  <si>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</si>
  <si>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</si>
  <si>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</si>
  <si>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</si>
  <si>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</si>
  <si>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</si>
  <si>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</si>
  <si>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</si>
  <si>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</si>
  <si>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</si>
  <si>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</si>
  <si>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</si>
  <si>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</si>
  <si>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</si>
  <si>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</si>
  <si>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</si>
  <si>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</si>
  <si>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</si>
  <si>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</si>
  <si>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</si>
  <si>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</si>
  <si>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</si>
  <si>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</si>
  <si>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</si>
  <si>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</si>
  <si>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</si>
  <si>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</si>
  <si>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</si>
  <si>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</si>
  <si>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</si>
  <si>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</si>
  <si>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</si>
  <si>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</si>
  <si>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</si>
  <si>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</si>
  <si>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</si>
  <si>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</si>
  <si>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</si>
  <si>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</si>
  <si>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</si>
  <si>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</si>
  <si>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</si>
  <si>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</si>
  <si>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</si>
  <si>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</si>
  <si>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</si>
  <si>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</si>
  <si>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</si>
  <si>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</si>
  <si>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</si>
  <si>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</si>
  <si>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</si>
  <si>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</si>
  <si>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</si>
  <si>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</si>
  <si>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</si>
  <si>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</si>
  <si>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</si>
  <si>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</si>
  <si>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</si>
  <si>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</si>
  <si>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</si>
  <si>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</si>
  <si>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</si>
  <si>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</si>
  <si>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</si>
  <si>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</si>
  <si>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</si>
  <si>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</si>
  <si>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</si>
  <si>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</si>
  <si>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</si>
  <si>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</si>
  <si>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</si>
  <si>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</si>
  <si>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</si>
  <si>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</si>
  <si>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</si>
  <si>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</si>
  <si>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</si>
  <si>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</si>
  <si>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</si>
  <si>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</si>
  <si>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</si>
  <si>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</si>
  <si>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</si>
  <si>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</si>
  <si>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</si>
  <si>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</si>
  <si>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</si>
  <si>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</si>
  <si>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</si>
  <si>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</si>
  <si>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</si>
  <si>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</si>
  <si>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</si>
  <si>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</si>
  <si>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</si>
  <si>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</si>
  <si>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</si>
  <si>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</si>
  <si>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</si>
  <si>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</si>
  <si>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</si>
  <si>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</si>
  <si>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</si>
  <si>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</si>
  <si>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</si>
  <si>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</si>
  <si>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</si>
  <si>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</si>
  <si>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</si>
  <si>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</si>
  <si>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</si>
  <si>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</si>
  <si>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</si>
  <si>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</si>
  <si>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</si>
  <si>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</si>
  <si>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</si>
  <si>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</si>
  <si>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</si>
  <si>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</si>
  <si>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</si>
  <si>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</si>
  <si>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</si>
  <si>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</si>
  <si>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</si>
  <si>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</si>
  <si>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</si>
  <si>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</si>
  <si>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</si>
  <si>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</si>
  <si>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</si>
  <si>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</si>
  <si>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</si>
  <si>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</si>
  <si>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</si>
  <si>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</si>
  <si>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</si>
  <si>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</si>
  <si>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</si>
  <si>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</si>
  <si>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</si>
  <si>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</si>
  <si>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</si>
  <si>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</si>
  <si>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</si>
  <si>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</si>
  <si>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</si>
  <si>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</si>
  <si>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</si>
  <si>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</si>
  <si>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</si>
  <si>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</si>
  <si>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</si>
  <si>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</si>
  <si>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</si>
  <si>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</si>
  <si>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</si>
  <si>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</si>
  <si>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</si>
  <si>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</si>
  <si>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</si>
  <si>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</si>
  <si>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</si>
  <si>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</si>
  <si>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</si>
  <si>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</si>
  <si>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</si>
  <si>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</si>
  <si>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</si>
  <si>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</si>
  <si>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</si>
  <si>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</si>
  <si>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</si>
  <si>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</si>
  <si>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</si>
  <si>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</si>
  <si>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</si>
  <si>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</si>
  <si>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</si>
  <si>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</si>
  <si>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</si>
  <si>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</si>
  <si>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</si>
  <si>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</si>
  <si>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</si>
  <si>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</si>
  <si>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</si>
  <si>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</si>
  <si>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</si>
  <si>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</si>
  <si>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</si>
  <si>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</si>
  <si>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</si>
  <si>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</si>
  <si>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</si>
  <si>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</si>
  <si>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</si>
  <si>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</si>
  <si>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</si>
  <si>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</si>
  <si>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</si>
  <si>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</si>
  <si>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</si>
  <si>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</si>
  <si>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</si>
  <si>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</si>
  <si>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</si>
  <si>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</si>
  <si>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</si>
  <si>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</si>
  <si>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</si>
  <si>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</si>
  <si>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</si>
  <si>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</si>
  <si>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</si>
  <si>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</si>
  <si>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</si>
  <si>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</si>
  <si>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</si>
  <si>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</si>
  <si>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</si>
  <si>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</si>
  <si>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</si>
  <si>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</si>
  <si>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</si>
  <si>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</si>
  <si>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</si>
  <si>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</si>
  <si>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</si>
  <si>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</si>
  <si>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</si>
  <si>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</si>
  <si>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</si>
  <si>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</si>
  <si>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</si>
  <si>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</si>
  <si>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</si>
  <si>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</si>
  <si>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</si>
  <si>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</si>
  <si>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</si>
  <si>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</si>
  <si>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</si>
  <si>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</si>
  <si>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</si>
  <si>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</si>
  <si>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</si>
  <si>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</si>
  <si>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</si>
  <si>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</si>
  <si>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</si>
  <si>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</si>
  <si>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</si>
  <si>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</si>
  <si>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</si>
  <si>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</si>
  <si>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</si>
  <si>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</si>
  <si>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</si>
  <si>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</si>
  <si>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</si>
  <si>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</si>
  <si>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</si>
  <si>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</si>
  <si>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</si>
  <si>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</si>
  <si>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</si>
  <si>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</si>
  <si>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</si>
  <si>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</si>
  <si>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</si>
  <si>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</si>
  <si>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</si>
  <si>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</si>
  <si>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</si>
  <si>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</si>
  <si>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</si>
  <si>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</si>
  <si>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</si>
  <si>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</si>
  <si>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</si>
  <si>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</si>
  <si>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</si>
  <si>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</si>
  <si>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</si>
  <si>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</si>
  <si>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</si>
  <si>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</si>
  <si>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</si>
  <si>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</si>
  <si>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</si>
  <si>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</si>
  <si>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</si>
  <si>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</si>
  <si>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</si>
  <si>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</si>
  <si>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</si>
  <si>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</si>
  <si>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</si>
  <si>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</si>
  <si>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</si>
  <si>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</si>
  <si>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</si>
  <si>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</si>
  <si>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</si>
  <si>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</si>
  <si>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</si>
  <si>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</si>
  <si>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</si>
  <si>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</si>
  <si>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</si>
  <si>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</si>
  <si>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</si>
  <si>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</si>
  <si>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</si>
  <si>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</si>
  <si>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</si>
  <si>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</si>
  <si>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</si>
  <si>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</si>
  <si>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</si>
  <si>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</si>
  <si>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</si>
  <si>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</si>
  <si>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</si>
  <si>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</si>
  <si>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</si>
  <si>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</si>
  <si>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</si>
  <si>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</si>
  <si>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</si>
  <si>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</si>
  <si>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</si>
  <si>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</si>
  <si>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</si>
  <si>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</si>
  <si>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</si>
  <si>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</si>
  <si>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</si>
  <si>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</si>
  <si>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</si>
  <si>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</si>
  <si>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</si>
  <si>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</si>
  <si>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</si>
  <si>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</si>
  <si>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</si>
  <si>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</si>
  <si>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</si>
  <si>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</si>
  <si>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</si>
  <si>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</si>
  <si>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</si>
  <si>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</si>
  <si>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</si>
  <si>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</si>
  <si>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</si>
  <si>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</si>
  <si>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</si>
  <si>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</si>
  <si>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</si>
  <si>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</si>
  <si>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</si>
  <si>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</si>
  <si>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</si>
  <si>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</si>
  <si>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</si>
  <si>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</si>
  <si>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</si>
  <si>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</si>
  <si>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</si>
  <si>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</si>
  <si>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</si>
  <si>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</si>
  <si>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</si>
  <si>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</si>
  <si>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</si>
  <si>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</si>
  <si>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</si>
  <si>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</si>
  <si>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</si>
  <si>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</si>
  <si>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</si>
  <si>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</si>
  <si>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</si>
  <si>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</si>
  <si>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</si>
  <si>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</si>
  <si>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</si>
  <si>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</si>
  <si>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</si>
  <si>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</si>
  <si>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</si>
  <si>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</si>
  <si>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</si>
  <si>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</si>
  <si>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</si>
  <si>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</si>
  <si>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</si>
  <si>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</si>
  <si>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</si>
  <si>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</si>
  <si>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</si>
  <si>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</si>
  <si>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</si>
  <si>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</si>
  <si>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</si>
  <si>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</si>
  <si>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</si>
  <si>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</si>
  <si>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</si>
  <si>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</si>
  <si>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</si>
  <si>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</si>
  <si>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</si>
  <si>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</si>
  <si>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</si>
  <si>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</si>
  <si>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</si>
  <si>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</si>
  <si>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</si>
  <si>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</si>
  <si>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</si>
  <si>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</si>
  <si>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</si>
  <si>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</si>
  <si>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</si>
  <si>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</si>
  <si>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</si>
  <si>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</si>
  <si>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</si>
  <si>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</si>
  <si>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</si>
  <si>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</si>
  <si>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</si>
  <si>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</si>
  <si>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</si>
  <si>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</si>
  <si>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</si>
  <si>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</si>
  <si>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</si>
  <si>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</si>
  <si>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</si>
  <si>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</si>
  <si>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</si>
  <si>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</si>
  <si>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</si>
  <si>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</si>
  <si>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</si>
  <si>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</si>
  <si>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</si>
  <si>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</si>
  <si>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</si>
  <si>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</si>
  <si>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</si>
  <si>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</si>
  <si>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</si>
  <si>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</si>
  <si>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</si>
  <si>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</si>
  <si>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</si>
  <si>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</si>
  <si>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</si>
  <si>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</si>
  <si>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</si>
  <si>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</si>
  <si>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</si>
  <si>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</si>
  <si>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</si>
  <si>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</si>
  <si>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</si>
  <si>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</si>
  <si>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</si>
  <si>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</si>
  <si>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</si>
  <si>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</si>
  <si>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</si>
  <si>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</si>
  <si>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</si>
  <si>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</si>
  <si>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</si>
  <si>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</si>
  <si>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</si>
  <si>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</si>
  <si>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</si>
  <si>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</si>
  <si>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</si>
  <si>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</si>
  <si>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</si>
  <si>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</si>
  <si>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</si>
  <si>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</si>
  <si>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</si>
  <si>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</si>
  <si>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</si>
  <si>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</si>
  <si>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</si>
  <si>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</si>
  <si>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</si>
  <si>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</si>
  <si>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</si>
  <si>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</si>
  <si>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</si>
  <si>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</si>
  <si>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</si>
  <si>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</si>
  <si>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</si>
  <si>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</si>
  <si>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</si>
  <si>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</si>
  <si>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</si>
  <si>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</si>
  <si>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</si>
  <si>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</si>
  <si>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</si>
  <si>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</si>
  <si>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</si>
  <si>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</si>
  <si>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</si>
  <si>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</si>
  <si>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</si>
  <si>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</si>
  <si>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</si>
  <si>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</si>
  <si>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</si>
  <si>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</si>
  <si>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</si>
  <si>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</si>
  <si>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</si>
  <si>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</si>
  <si>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</si>
  <si>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</si>
  <si>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</si>
  <si>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</si>
  <si>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</si>
  <si>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</si>
  <si>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</si>
  <si>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</si>
  <si>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</si>
  <si>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</si>
  <si>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</si>
  <si>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</si>
  <si>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</si>
  <si>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</si>
  <si>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</si>
  <si>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</si>
  <si>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</si>
  <si>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</si>
  <si>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</si>
  <si>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</si>
  <si>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</si>
  <si>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</si>
  <si>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</si>
  <si>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</si>
  <si>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</si>
  <si>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</si>
  <si>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</si>
  <si>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</si>
  <si>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</si>
  <si>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</si>
  <si>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</si>
  <si>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</si>
  <si>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</si>
  <si>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</si>
  <si>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</si>
  <si>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</si>
  <si>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</si>
  <si>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</si>
  <si>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</si>
  <si>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</si>
  <si>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</si>
  <si>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</si>
  <si>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</si>
  <si>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</si>
  <si>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</si>
  <si>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</si>
  <si>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</si>
  <si>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</si>
  <si>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</si>
  <si>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</si>
  <si>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</si>
  <si>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</si>
  <si>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</si>
  <si>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</si>
  <si>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</si>
  <si>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</si>
  <si>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</si>
  <si>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</si>
  <si>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</si>
  <si>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</si>
  <si>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</si>
  <si>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</si>
  <si>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</si>
  <si>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</si>
  <si>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</si>
  <si>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</si>
  <si>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</si>
  <si>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</si>
  <si>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</si>
  <si>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</si>
  <si>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</si>
  <si>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</si>
  <si>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</si>
  <si>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</si>
  <si>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</si>
  <si>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</si>
  <si>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</si>
  <si>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</si>
  <si>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</si>
  <si>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</si>
  <si>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</si>
  <si>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</si>
  <si>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</si>
  <si>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</si>
  <si>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</si>
  <si>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</si>
  <si>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</si>
  <si>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</si>
  <si>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</si>
  <si>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</si>
  <si>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</si>
  <si>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</si>
  <si>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</si>
  <si>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</si>
  <si>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</si>
  <si>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</si>
  <si>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</si>
  <si>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</si>
  <si>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</si>
  <si>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</si>
  <si>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</si>
  <si>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</si>
  <si>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</si>
  <si>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</si>
  <si>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</si>
  <si>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</si>
  <si>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</si>
  <si>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</si>
  <si>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</si>
  <si>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</si>
  <si>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</si>
  <si>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</si>
  <si>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</si>
  <si>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</si>
  <si>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</si>
  <si>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</si>
  <si>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</si>
  <si>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</si>
  <si>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</si>
  <si>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</si>
  <si>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</si>
  <si>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</si>
  <si>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</si>
  <si>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</si>
  <si>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</si>
  <si>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</si>
  <si>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</si>
  <si>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</si>
  <si>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</si>
  <si>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</si>
  <si>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</si>
  <si>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</si>
  <si>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</si>
  <si>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</si>
  <si>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</si>
  <si>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</si>
  <si>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</si>
  <si>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</si>
  <si>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</si>
  <si>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</si>
  <si>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</si>
  <si>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</si>
  <si>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</si>
  <si>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</si>
  <si>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</si>
  <si>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</si>
  <si>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</si>
  <si>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</si>
  <si>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</si>
  <si>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</si>
  <si>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</si>
  <si>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</si>
  <si>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</si>
  <si>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</si>
  <si>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</si>
  <si>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</si>
  <si>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</si>
  <si>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</si>
  <si>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</si>
  <si>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</si>
  <si>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</si>
  <si>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</si>
  <si>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</si>
  <si>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</si>
  <si>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</si>
  <si>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</si>
  <si>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</si>
  <si>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</si>
  <si>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</si>
  <si>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</si>
  <si>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</si>
  <si>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</si>
  <si>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</si>
  <si>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</si>
  <si>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</si>
  <si>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</si>
  <si>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</si>
  <si>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</si>
  <si>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</si>
  <si>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</si>
  <si>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</si>
  <si>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</si>
  <si>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</si>
  <si>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</si>
  <si>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</si>
  <si>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</si>
  <si>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</si>
  <si>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</si>
  <si>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</si>
  <si>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</si>
  <si>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</si>
  <si>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</si>
  <si>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</si>
  <si>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</si>
  <si>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</si>
  <si>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</si>
  <si>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</si>
  <si>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</si>
  <si>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</si>
  <si>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</si>
  <si>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</si>
  <si>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</si>
  <si>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</si>
  <si>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</si>
  <si>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</si>
  <si>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</si>
  <si>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</si>
  <si>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</si>
  <si>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</si>
  <si>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</si>
  <si>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</si>
  <si>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</si>
  <si>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</si>
  <si>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</si>
  <si>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</si>
  <si>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</si>
  <si>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</si>
  <si>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</si>
  <si>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</si>
  <si>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</si>
  <si>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</si>
  <si>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</si>
  <si>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</si>
  <si>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</si>
  <si>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</si>
  <si>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</si>
  <si>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</si>
  <si>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</si>
  <si>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</si>
  <si>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</si>
  <si>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</si>
  <si>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</si>
  <si>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</si>
  <si>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</si>
  <si>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</si>
  <si>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</si>
  <si>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</si>
  <si>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</si>
  <si>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</si>
  <si>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</si>
  <si>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</si>
  <si>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</si>
  <si>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</si>
  <si>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</si>
  <si>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</si>
  <si>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</si>
  <si>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</si>
  <si>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</si>
  <si>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</si>
  <si>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</si>
  <si>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</si>
  <si>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</si>
  <si>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</si>
  <si>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</si>
  <si>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</si>
  <si>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</si>
  <si>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</si>
  <si>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</si>
  <si>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</si>
  <si>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</si>
  <si>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</si>
  <si>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</si>
  <si>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</si>
  <si>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</si>
  <si>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</si>
  <si>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</si>
  <si>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</si>
  <si>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</si>
  <si>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</si>
  <si>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</si>
  <si>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</si>
  <si>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</si>
  <si>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</si>
  <si>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</si>
  <si>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</si>
  <si>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</si>
  <si>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</si>
  <si>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</si>
  <si>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</si>
  <si>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</si>
  <si>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</si>
  <si>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</si>
  <si>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</si>
  <si>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</si>
  <si>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</si>
  <si>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</si>
  <si>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</si>
  <si>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</si>
  <si>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</si>
  <si>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</si>
  <si>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</si>
  <si>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</si>
  <si>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</si>
  <si>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</si>
  <si>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</si>
  <si>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</si>
  <si>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</si>
  <si>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</si>
  <si>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</si>
  <si>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</si>
  <si>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</si>
  <si>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</si>
  <si>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</si>
  <si>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</si>
  <si>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</si>
  <si>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</si>
  <si>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</si>
  <si>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</si>
  <si>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</si>
  <si>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</si>
  <si>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</si>
  <si>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</si>
  <si>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</si>
  <si>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</si>
  <si>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</si>
  <si>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</si>
  <si>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</si>
  <si>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</si>
  <si>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</si>
  <si>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</si>
  <si>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</si>
  <si>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</si>
  <si>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</si>
  <si>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</si>
  <si>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</si>
  <si>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</si>
  <si>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</si>
  <si>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</si>
  <si>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</si>
  <si>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</si>
  <si>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</si>
  <si>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</si>
  <si>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</si>
  <si>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</si>
  <si>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</si>
  <si>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</si>
  <si>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</si>
  <si>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</si>
  <si>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</si>
  <si>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</si>
  <si>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</si>
  <si>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</si>
  <si>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</si>
  <si>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</si>
  <si>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</si>
  <si>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</si>
  <si>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</si>
  <si>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</si>
  <si>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</si>
  <si>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</si>
  <si>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</si>
  <si>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</si>
  <si>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</si>
  <si>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</si>
  <si>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</si>
  <si>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</si>
  <si>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</si>
  <si>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</si>
  <si>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</si>
  <si>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</si>
  <si>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</si>
  <si>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</si>
  <si>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</si>
  <si>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</si>
  <si>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</si>
  <si>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</si>
  <si>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</si>
  <si>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</si>
  <si>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</si>
  <si>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</si>
  <si>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</si>
  <si>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</si>
  <si>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</si>
  <si>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</si>
  <si>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</si>
  <si>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</si>
  <si>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</si>
  <si>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</si>
  <si>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</si>
  <si>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</si>
  <si>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</si>
  <si>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</si>
  <si>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</si>
  <si>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</si>
  <si>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</si>
  <si>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</si>
  <si>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</si>
  <si>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</si>
  <si>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</si>
  <si>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</si>
  <si>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</si>
  <si>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</si>
  <si>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</si>
  <si>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</si>
  <si>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</si>
  <si>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</si>
  <si>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</si>
  <si>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</si>
  <si>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</si>
  <si>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</si>
  <si>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</si>
  <si>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</si>
  <si>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</si>
  <si>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</si>
  <si>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</si>
  <si>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</si>
  <si>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</si>
  <si>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</si>
  <si>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</si>
  <si>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</si>
  <si>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</si>
  <si>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</si>
  <si>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</si>
  <si>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</si>
  <si>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</si>
  <si>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</si>
  <si>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</si>
  <si>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</si>
  <si>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</si>
  <si>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</si>
  <si>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</si>
  <si>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</si>
  <si>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</si>
  <si>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</si>
  <si>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</si>
  <si>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</si>
  <si>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</si>
  <si>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</si>
  <si>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</si>
  <si>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</si>
  <si>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</si>
  <si>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</si>
  <si>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</si>
  <si>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</si>
  <si>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</si>
  <si>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</si>
  <si>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</si>
  <si>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</si>
  <si>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</si>
  <si>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</si>
  <si>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</si>
  <si>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</si>
  <si>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</si>
  <si>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</si>
  <si>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</si>
  <si>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</si>
  <si>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</si>
  <si>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</si>
  <si>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</si>
  <si>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</si>
  <si>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</si>
  <si>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</si>
  <si>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</si>
  <si>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</si>
  <si>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</si>
  <si>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</si>
  <si>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</si>
  <si>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</si>
  <si>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</si>
  <si>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</si>
  <si>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</si>
  <si>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</si>
  <si>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</si>
  <si>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</si>
  <si>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</si>
  <si>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</si>
  <si>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</si>
  <si>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</si>
  <si>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</si>
  <si>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</si>
  <si>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</si>
  <si>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</si>
  <si>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</si>
  <si>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</si>
  <si>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</si>
  <si>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</si>
  <si>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</si>
  <si>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</si>
  <si>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</si>
  <si>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</si>
  <si>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</si>
  <si>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</si>
  <si>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</si>
  <si>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</si>
  <si>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</si>
  <si>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</si>
  <si>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</si>
  <si>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</si>
  <si>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</si>
  <si>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</si>
  <si>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</si>
  <si>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</si>
  <si>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</si>
  <si>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</si>
  <si>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</si>
  <si>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</si>
  <si>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</si>
  <si>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</si>
  <si>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</si>
  <si>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</si>
  <si>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</si>
  <si>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</si>
  <si>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</si>
  <si>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</si>
  <si>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</si>
  <si>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</si>
  <si>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</si>
  <si>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</si>
  <si>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</si>
  <si>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</si>
  <si>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</si>
  <si>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</si>
  <si>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</si>
  <si>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</si>
  <si>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</si>
  <si>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</si>
  <si>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</si>
  <si>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</si>
  <si>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</si>
  <si>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</si>
  <si>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</si>
  <si>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</si>
  <si>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</si>
  <si>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</si>
  <si>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</si>
  <si>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</si>
  <si>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</si>
  <si>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</si>
  <si>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</si>
  <si>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</si>
  <si>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</si>
  <si>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</si>
  <si>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</si>
  <si>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</si>
  <si>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</si>
  <si>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</si>
  <si>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</si>
  <si>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</si>
  <si>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</si>
  <si>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</si>
  <si>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</si>
  <si>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</si>
  <si>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</si>
  <si>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</si>
  <si>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</si>
  <si>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</si>
  <si>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</si>
  <si>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</si>
  <si>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</si>
  <si>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</si>
  <si>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</si>
  <si>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</si>
  <si>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</si>
  <si>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</si>
  <si>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</si>
  <si>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</si>
  <si>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</si>
  <si>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</si>
  <si>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</si>
  <si>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</si>
  <si>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</si>
  <si>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</si>
  <si>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</si>
  <si>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</si>
  <si>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</si>
  <si>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</si>
  <si>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</si>
  <si>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</si>
  <si>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</si>
  <si>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</si>
  <si>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</si>
  <si>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</si>
  <si>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</si>
  <si>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</si>
  <si>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</si>
  <si>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</si>
  <si>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</si>
  <si>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</si>
  <si>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</si>
  <si>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</si>
  <si>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</si>
  <si>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</si>
  <si>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</si>
  <si>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</si>
  <si>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</si>
  <si>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</si>
  <si>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</si>
  <si>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</si>
  <si>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</si>
  <si>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</si>
  <si>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</si>
  <si>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</si>
  <si>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</si>
  <si>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</si>
  <si>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</si>
  <si>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</si>
  <si>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</si>
  <si>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</si>
  <si>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</si>
  <si>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</si>
  <si>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</si>
  <si>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</si>
  <si>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</si>
  <si>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</si>
  <si>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</si>
  <si>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</si>
  <si>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</si>
  <si>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</si>
  <si>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</si>
  <si>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</si>
  <si>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</si>
  <si>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</si>
  <si>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</si>
  <si>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</si>
  <si>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</si>
  <si>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</si>
  <si>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</si>
  <si>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</si>
  <si>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</si>
  <si>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</si>
  <si>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</si>
  <si>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</si>
  <si>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</si>
  <si>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</si>
  <si>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</si>
  <si>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</si>
  <si>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</si>
  <si>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</si>
  <si>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</si>
  <si>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</si>
  <si>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</si>
  <si>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</si>
  <si>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</si>
  <si>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</si>
  <si>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</si>
  <si>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</si>
  <si>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</si>
  <si>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</si>
  <si>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</si>
  <si>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</si>
  <si>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</si>
  <si>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</si>
  <si>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</si>
  <si>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</si>
  <si>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</si>
  <si>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</si>
  <si>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</si>
  <si>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</si>
  <si>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</si>
  <si>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</si>
  <si>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</si>
  <si>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</si>
  <si>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</si>
  <si>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</si>
  <si>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</si>
  <si>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</si>
  <si>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</si>
  <si>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</si>
  <si>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</si>
  <si>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</si>
  <si>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</si>
  <si>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</si>
  <si>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</si>
  <si>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</si>
  <si>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</si>
  <si>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</si>
  <si>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</si>
  <si>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</si>
  <si>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</si>
  <si>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</si>
  <si>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</si>
  <si>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</si>
  <si>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</si>
  <si>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</si>
  <si>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</si>
  <si>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</si>
  <si>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</si>
  <si>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</si>
  <si>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</si>
  <si>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</si>
  <si>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</si>
  <si>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</si>
  <si>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</si>
  <si>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</si>
  <si>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</si>
  <si>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</si>
  <si>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</si>
  <si>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</si>
  <si>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</si>
  <si>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</si>
  <si>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</si>
  <si>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</si>
  <si>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</si>
  <si>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</si>
  <si>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</si>
  <si>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</si>
  <si>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</si>
  <si>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</si>
  <si>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</si>
  <si>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</si>
  <si>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</si>
  <si>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</si>
  <si>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</si>
  <si>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</si>
  <si>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</si>
  <si>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</si>
  <si>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</si>
  <si>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</si>
  <si>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</si>
  <si>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</si>
  <si>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</si>
  <si>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</si>
  <si>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</si>
  <si>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</si>
  <si>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</si>
  <si>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</si>
  <si>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</si>
  <si>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</si>
  <si>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</si>
  <si>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</si>
  <si>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</si>
  <si>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</si>
  <si>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</si>
  <si>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</si>
  <si>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</si>
  <si>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</si>
  <si>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</si>
  <si>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</si>
  <si>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</si>
  <si>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</si>
  <si>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</si>
  <si>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</si>
  <si>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</si>
  <si>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</si>
  <si>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</si>
  <si>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</si>
  <si>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</si>
  <si>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</si>
  <si>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</si>
  <si>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</si>
  <si>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</si>
  <si>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</si>
  <si>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</si>
  <si>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</si>
  <si>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</si>
  <si>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</si>
  <si>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</si>
  <si>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</si>
  <si>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</si>
  <si>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</si>
  <si>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</si>
  <si>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</si>
  <si>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</si>
  <si>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</si>
  <si>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</si>
  <si>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</si>
  <si>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</si>
  <si>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</si>
  <si>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</si>
  <si>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</si>
  <si>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</si>
  <si>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</si>
  <si>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</si>
  <si>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</si>
  <si>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</si>
  <si>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</si>
  <si>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</si>
  <si>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</si>
  <si>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</si>
  <si>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</si>
  <si>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</si>
  <si>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</si>
  <si>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</si>
  <si>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</si>
  <si>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</si>
  <si>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</si>
  <si>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</si>
  <si>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</si>
  <si>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</si>
  <si>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</si>
  <si>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</si>
  <si>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</si>
  <si>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</si>
  <si>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</si>
  <si>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</si>
  <si>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</si>
  <si>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</si>
  <si>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</si>
  <si>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</si>
  <si>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</si>
  <si>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</si>
  <si>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</si>
  <si>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</si>
  <si>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</si>
  <si>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</si>
  <si>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</si>
  <si>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</si>
  <si>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</si>
  <si>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</si>
  <si>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</si>
  <si>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</si>
  <si>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</si>
  <si>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</si>
  <si>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</si>
  <si>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</si>
  <si>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</si>
  <si>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</si>
  <si>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</si>
  <si>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</si>
  <si>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</si>
  <si>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</si>
  <si>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</si>
  <si>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</si>
  <si>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</si>
  <si>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</si>
  <si>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</si>
  <si>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</si>
  <si>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</si>
  <si>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</si>
  <si>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</si>
  <si>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</si>
  <si>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</si>
  <si>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</si>
  <si>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</si>
  <si>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</si>
  <si>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</si>
  <si>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</si>
  <si>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</si>
  <si>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</si>
  <si>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</si>
  <si>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</si>
  <si>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</si>
  <si>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</si>
  <si>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</si>
  <si>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</si>
  <si>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</si>
  <si>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</si>
  <si>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</si>
  <si>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</si>
  <si>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</si>
  <si>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</si>
  <si>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</si>
  <si>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</si>
  <si>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</si>
  <si>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</si>
  <si>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</si>
  <si>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</si>
  <si>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</si>
  <si>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</si>
  <si>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</si>
  <si>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</si>
  <si>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</si>
  <si>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</si>
  <si>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</si>
  <si>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</si>
  <si>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</si>
  <si>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</si>
  <si>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</si>
  <si>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</si>
  <si>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</si>
  <si>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</si>
  <si>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</si>
  <si>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</si>
  <si>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</si>
  <si>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</si>
  <si>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</si>
  <si>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</si>
  <si>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</si>
  <si>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</si>
  <si>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</si>
  <si>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</si>
  <si>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</si>
  <si>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</si>
  <si>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</si>
  <si>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</si>
  <si>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</si>
  <si>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</si>
  <si>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</si>
  <si>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</si>
  <si>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</si>
  <si>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</si>
  <si>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</si>
  <si>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</si>
  <si>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</si>
  <si>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</si>
  <si>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</si>
  <si>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</si>
  <si>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</si>
  <si>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</si>
  <si>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</si>
  <si>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</si>
  <si>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</si>
  <si>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</si>
  <si>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</si>
  <si>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</si>
  <si>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</si>
  <si>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</si>
  <si>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</si>
  <si>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</si>
  <si>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</si>
  <si>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</si>
  <si>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</si>
  <si>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</si>
  <si>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</si>
  <si>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</si>
  <si>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</si>
  <si>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</si>
  <si>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</si>
  <si>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</si>
  <si>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</si>
  <si>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</si>
  <si>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</si>
  <si>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</si>
  <si>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</si>
  <si>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</si>
  <si>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</si>
  <si>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</si>
  <si>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</si>
  <si>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</si>
  <si>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</si>
  <si>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</si>
  <si>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</si>
  <si>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</si>
  <si>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</si>
  <si>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</si>
  <si>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</si>
  <si>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</si>
  <si>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</si>
  <si>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</si>
  <si>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</si>
  <si>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</si>
  <si>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</si>
  <si>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</si>
  <si>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</si>
  <si>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</si>
  <si>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</si>
  <si>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</si>
  <si>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</si>
  <si>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</si>
  <si>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</si>
  <si>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</si>
  <si>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</si>
  <si>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</si>
  <si>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</si>
  <si>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</si>
  <si>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</si>
  <si>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</si>
  <si>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</si>
  <si>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</si>
  <si>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</si>
  <si>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</si>
  <si>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</si>
  <si>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</si>
  <si>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</si>
  <si>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</si>
  <si>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</si>
  <si>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</si>
  <si>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</si>
  <si>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</si>
  <si>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</si>
  <si>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</si>
  <si>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</si>
  <si>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</si>
  <si>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</si>
  <si>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</si>
  <si>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</si>
  <si>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</si>
  <si>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</si>
  <si>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</si>
  <si>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</si>
  <si>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</si>
  <si>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</si>
  <si>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</si>
  <si>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</si>
  <si>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</si>
  <si>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</si>
  <si>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</si>
  <si>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</si>
  <si>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</si>
  <si>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</si>
  <si>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</si>
  <si>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</si>
  <si>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</si>
  <si>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</si>
  <si>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</si>
  <si>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</si>
  <si>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</si>
  <si>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</si>
  <si>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</si>
  <si>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</si>
  <si>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</si>
  <si>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</si>
  <si>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</si>
  <si>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</si>
  <si>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</si>
  <si>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</si>
  <si>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</si>
  <si>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</si>
  <si>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</si>
  <si>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</si>
  <si>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</si>
  <si>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</si>
  <si>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</si>
  <si>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</si>
  <si>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</si>
  <si>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</si>
  <si>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</si>
  <si>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</si>
  <si>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</si>
  <si>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</si>
  <si>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</si>
  <si>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</si>
  <si>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</si>
  <si>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</si>
  <si>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</si>
  <si>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</si>
  <si>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</si>
  <si>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</si>
  <si>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</si>
  <si>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</si>
  <si>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</si>
  <si>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</si>
  <si>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</si>
  <si>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</si>
  <si>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</si>
  <si>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</si>
  <si>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</si>
  <si>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</si>
  <si>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</si>
  <si>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</si>
  <si>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</si>
  <si>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</si>
  <si>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</si>
  <si>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</si>
  <si>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</si>
  <si>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</si>
  <si>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</si>
  <si>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</si>
  <si>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</si>
  <si>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</si>
  <si>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</si>
  <si>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</si>
  <si>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</si>
  <si>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</si>
  <si>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</si>
  <si>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</si>
  <si>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</si>
  <si>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</si>
  <si>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</si>
  <si>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</si>
  <si>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</si>
  <si>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</si>
  <si>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</si>
  <si>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</si>
  <si>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</si>
  <si>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</si>
  <si>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</si>
  <si>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</si>
  <si>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</si>
  <si>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</si>
  <si>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</si>
  <si>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</si>
  <si>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</si>
  <si>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</si>
  <si>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</si>
  <si>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</si>
  <si>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</si>
  <si>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</si>
  <si>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</si>
  <si>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</si>
  <si>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</si>
  <si>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</si>
  <si>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</si>
  <si>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</si>
  <si>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</si>
  <si>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</si>
  <si>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</si>
  <si>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</si>
  <si>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</si>
  <si>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</si>
  <si>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</si>
  <si>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</si>
  <si>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</si>
  <si>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</si>
  <si>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</si>
  <si>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</si>
  <si>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</si>
  <si>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</si>
  <si>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</si>
  <si>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</si>
  <si>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</si>
  <si>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</si>
  <si>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</si>
  <si>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</si>
  <si>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</si>
  <si>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</si>
  <si>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</si>
  <si>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</si>
  <si>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</si>
  <si>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</si>
  <si>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</si>
  <si>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</si>
  <si>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</si>
  <si>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</si>
  <si>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</si>
  <si>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</si>
  <si>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</si>
  <si>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</si>
  <si>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</si>
  <si>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</si>
  <si>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</si>
  <si>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</si>
  <si>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</si>
  <si>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</si>
  <si>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</si>
  <si>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</si>
  <si>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</si>
  <si>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</si>
  <si>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</si>
  <si>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</si>
  <si>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</si>
  <si>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</si>
  <si>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</si>
  <si>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</si>
  <si>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</si>
  <si>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</si>
  <si>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</si>
  <si>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</si>
  <si>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</si>
  <si>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</si>
  <si>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</si>
  <si>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</si>
  <si>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</si>
  <si>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</si>
  <si>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</si>
  <si>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</si>
  <si>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</si>
  <si>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</si>
  <si>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</si>
  <si>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</si>
  <si>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</si>
  <si>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</si>
  <si>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</si>
  <si>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</si>
  <si>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</si>
  <si>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</si>
  <si>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</si>
  <si>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</si>
  <si>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</si>
  <si>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</si>
  <si>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</si>
  <si>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</si>
  <si>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</si>
  <si>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</si>
  <si>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</si>
  <si>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</si>
  <si>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</si>
  <si>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</si>
  <si>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</si>
  <si>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</si>
  <si>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</si>
  <si>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</si>
  <si>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</si>
  <si>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</si>
  <si>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</si>
  <si>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</si>
  <si>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</si>
  <si>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</si>
  <si>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</si>
  <si>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</si>
  <si>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</si>
  <si>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</si>
  <si>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</si>
  <si>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</si>
  <si>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</si>
  <si>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</si>
  <si>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</si>
  <si>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</si>
  <si>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</si>
  <si>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</si>
  <si>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</si>
  <si>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</si>
  <si>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</si>
  <si>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</si>
  <si>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</si>
  <si>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</si>
  <si>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</si>
  <si>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</si>
  <si>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</si>
  <si>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</si>
  <si>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</si>
  <si>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</si>
  <si>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</si>
  <si>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</si>
  <si>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</si>
  <si>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</si>
  <si>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</si>
  <si>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</si>
  <si>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</si>
  <si>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</si>
  <si>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</si>
  <si>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</si>
  <si>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</si>
  <si>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</si>
  <si>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</si>
  <si>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</si>
  <si>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</si>
  <si>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</si>
  <si>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</si>
  <si>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</si>
  <si>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</si>
  <si>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</si>
  <si>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</si>
  <si>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</si>
  <si>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</si>
  <si>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</si>
  <si>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</si>
  <si>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</si>
  <si>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</si>
  <si>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</si>
  <si>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</si>
  <si>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</si>
  <si>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</si>
  <si>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</si>
  <si>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</si>
  <si>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</si>
  <si>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</si>
  <si>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</si>
  <si>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</si>
  <si>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</si>
  <si>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</si>
  <si>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</si>
  <si>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</si>
  <si>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</si>
  <si>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</si>
  <si>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</si>
  <si>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</si>
  <si>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</si>
  <si>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</si>
  <si>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</si>
  <si>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</si>
  <si>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</si>
  <si>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</si>
  <si>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</si>
  <si>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</si>
  <si>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</si>
  <si>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</si>
  <si>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</si>
  <si>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</si>
  <si>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</si>
  <si>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</si>
  <si>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</si>
  <si>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</si>
  <si>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</si>
  <si>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</si>
  <si>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</si>
  <si>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</si>
  <si>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</si>
  <si>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</si>
  <si>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</si>
  <si>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</si>
  <si>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</si>
  <si>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</si>
  <si>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</si>
  <si>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</si>
  <si>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</si>
  <si>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</si>
  <si>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</si>
  <si>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</si>
  <si>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</si>
  <si>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</si>
  <si>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</si>
  <si>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</si>
  <si>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</si>
  <si>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</si>
  <si>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</si>
  <si>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</si>
  <si>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</si>
  <si>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</si>
  <si>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</si>
  <si>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</si>
  <si>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</si>
  <si>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</si>
  <si>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</si>
  <si>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</si>
  <si>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</si>
  <si>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</si>
  <si>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</si>
  <si>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</si>
  <si>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</si>
  <si>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</si>
  <si>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</si>
  <si>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</si>
  <si>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</si>
  <si>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</si>
  <si>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</si>
  <si>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</si>
  <si>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</si>
  <si>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</si>
  <si>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</si>
  <si>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</si>
  <si>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</si>
  <si>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</si>
  <si>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</si>
  <si>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</si>
  <si>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</si>
  <si>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</si>
  <si>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</si>
  <si>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</si>
  <si>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</si>
  <si>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</si>
  <si>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</si>
  <si>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</si>
  <si>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</si>
  <si>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</si>
  <si>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</si>
  <si>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</si>
  <si>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</si>
  <si>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</si>
  <si>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</si>
  <si>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</si>
  <si>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</si>
  <si>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</si>
  <si>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</si>
  <si>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</si>
  <si>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</si>
  <si>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</si>
  <si>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</si>
  <si>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</si>
  <si>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</si>
  <si>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</si>
  <si>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</si>
  <si>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</si>
  <si>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</si>
  <si>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</si>
  <si>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</si>
  <si>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</si>
  <si>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</si>
  <si>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</si>
  <si>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</si>
  <si>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</si>
  <si>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</si>
  <si>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</si>
  <si>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</si>
  <si>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</si>
  <si>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</si>
  <si>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</si>
  <si>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</si>
  <si>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</si>
  <si>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</si>
  <si>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</si>
  <si>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</si>
  <si>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</si>
  <si>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</si>
  <si>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</si>
  <si>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</si>
  <si>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</si>
  <si>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</si>
  <si>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</si>
  <si>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</si>
  <si>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</si>
  <si>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</si>
  <si>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</si>
  <si>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</si>
  <si>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</si>
  <si>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</si>
  <si>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</si>
  <si>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</si>
  <si>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</si>
  <si>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</si>
  <si>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</si>
  <si>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</si>
  <si>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</si>
  <si>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</si>
  <si>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</si>
  <si>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</si>
  <si>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</si>
  <si>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</si>
  <si>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</si>
  <si>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</si>
  <si>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</si>
  <si>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</si>
  <si>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</si>
  <si>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</si>
  <si>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</si>
  <si>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</si>
  <si>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</si>
  <si>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</si>
  <si>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</si>
  <si>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</si>
  <si>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</si>
  <si>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</si>
  <si>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</si>
  <si>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</si>
  <si>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</si>
  <si>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</si>
  <si>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</si>
  <si>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</si>
  <si>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</si>
  <si>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</si>
  <si>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</si>
  <si>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</si>
  <si>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</si>
  <si>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</si>
  <si>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</si>
  <si>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</si>
  <si>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</si>
  <si>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</si>
  <si>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</si>
  <si>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</si>
  <si>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</si>
  <si>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</si>
  <si>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</si>
  <si>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</si>
  <si>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</si>
  <si>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</si>
  <si>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</si>
  <si>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</si>
  <si>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</si>
  <si>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</si>
  <si>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</si>
  <si>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</si>
  <si>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</si>
  <si>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</si>
  <si>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</si>
  <si>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</si>
  <si>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</si>
  <si>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</si>
  <si>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</si>
  <si>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</si>
  <si>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</si>
  <si>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</si>
  <si>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</si>
  <si>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</si>
  <si>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</si>
  <si>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</si>
  <si>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</si>
  <si>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</si>
  <si>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</si>
  <si>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</si>
  <si>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</si>
  <si>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</si>
  <si>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</si>
  <si>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</si>
  <si>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</si>
  <si>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</si>
  <si>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</si>
  <si>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</si>
  <si>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</si>
  <si>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</si>
  <si>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</si>
  <si>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</si>
  <si>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</si>
  <si>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</si>
  <si>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</si>
  <si>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</si>
  <si>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</si>
  <si>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</si>
  <si>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</si>
  <si>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</si>
  <si>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</si>
  <si>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</si>
  <si>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</si>
  <si>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</si>
  <si>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</si>
  <si>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</si>
  <si>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</si>
  <si>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</si>
  <si>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</si>
  <si>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</si>
  <si>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</si>
  <si>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</si>
  <si>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</si>
  <si>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</si>
  <si>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</si>
  <si>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</si>
  <si>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</si>
  <si>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</si>
  <si>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</si>
  <si>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</si>
  <si>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</si>
  <si>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</si>
  <si>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</si>
  <si>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</si>
  <si>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</si>
  <si>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</si>
  <si>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</si>
  <si>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</si>
  <si>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</si>
  <si>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</si>
  <si>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</si>
  <si>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</si>
  <si>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</si>
  <si>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</si>
  <si>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</si>
  <si>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</si>
  <si>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</si>
  <si>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</si>
  <si>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</si>
  <si>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</si>
  <si>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</si>
  <si>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</si>
  <si>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</si>
  <si>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</si>
  <si>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</si>
  <si>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</si>
  <si>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</si>
  <si>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</si>
  <si>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</si>
  <si>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</si>
  <si>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</si>
  <si>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</si>
  <si>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</si>
  <si>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</si>
  <si>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</si>
  <si>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</si>
  <si>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</si>
  <si>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</si>
  <si>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</si>
  <si>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</si>
  <si>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</si>
  <si>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</si>
  <si>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</si>
  <si>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</si>
  <si>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</si>
  <si>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</si>
  <si>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</si>
  <si>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</si>
  <si>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</si>
  <si>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</si>
  <si>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</si>
  <si>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</si>
  <si>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</si>
  <si>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</si>
  <si>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</si>
  <si>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</si>
  <si>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</si>
  <si>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</si>
  <si>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</si>
  <si>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</si>
  <si>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</si>
  <si>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</si>
  <si>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</si>
  <si>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</si>
  <si>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</si>
  <si>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</si>
  <si>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</si>
  <si>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</si>
  <si>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</si>
  <si>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</si>
  <si>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</si>
  <si>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</si>
  <si>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</si>
  <si>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</si>
  <si>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</si>
  <si>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</si>
  <si>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</si>
  <si>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</si>
  <si>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</si>
  <si>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</si>
  <si>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</si>
  <si>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</si>
  <si>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</si>
  <si>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</si>
  <si>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</si>
  <si>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</si>
  <si>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</si>
  <si>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</si>
  <si>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</si>
  <si>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</si>
  <si>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</si>
  <si>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</si>
  <si>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</si>
  <si>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</si>
  <si>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</si>
  <si>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</si>
  <si>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</si>
  <si>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</si>
  <si>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</si>
  <si>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</si>
  <si>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</si>
  <si>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</si>
  <si>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</si>
  <si>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</si>
  <si>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</si>
  <si>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</si>
  <si>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</si>
  <si>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</si>
  <si>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</si>
  <si>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</si>
  <si>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</si>
  <si>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</si>
  <si>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</si>
  <si>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</si>
  <si>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</si>
  <si>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</si>
  <si>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</si>
  <si>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</si>
  <si>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</si>
  <si>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</si>
  <si>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</si>
  <si>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</si>
  <si>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</si>
  <si>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</si>
  <si>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</si>
  <si>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</si>
  <si>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</si>
  <si>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</si>
  <si>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</si>
  <si>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</si>
  <si>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</si>
  <si>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</si>
  <si>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</si>
  <si>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</si>
  <si>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</si>
  <si>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</si>
  <si>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</si>
  <si>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</si>
  <si>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</si>
  <si>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</si>
  <si>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</si>
  <si>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</si>
  <si>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</si>
  <si>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</si>
  <si>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</si>
  <si>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</si>
  <si>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</si>
  <si>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</si>
  <si>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</si>
  <si>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</si>
  <si>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</si>
  <si>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</si>
  <si>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</si>
  <si>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</si>
  <si>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</si>
  <si>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</si>
  <si>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</si>
  <si>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</si>
  <si>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</si>
  <si>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</si>
  <si>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</si>
  <si>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</si>
  <si>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</si>
  <si>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</si>
  <si>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</si>
  <si>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</si>
  <si>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</si>
  <si>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</si>
  <si>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</si>
  <si>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</si>
  <si>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</si>
  <si>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</si>
  <si>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</si>
  <si>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</si>
  <si>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</si>
  <si>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</si>
  <si>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</si>
  <si>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</si>
  <si>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</si>
  <si>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</si>
  <si>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</si>
  <si>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</si>
  <si>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</si>
  <si>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</si>
  <si>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</si>
  <si>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</si>
  <si>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</si>
  <si>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</si>
  <si>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</si>
  <si>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</si>
  <si>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</si>
  <si>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</si>
  <si>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</si>
  <si>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</si>
  <si>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</si>
  <si>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</si>
  <si>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</si>
  <si>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</si>
  <si>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</si>
  <si>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</si>
  <si>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</si>
  <si>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</si>
  <si>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</si>
  <si>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</si>
  <si>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</si>
  <si>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</si>
  <si>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</si>
  <si>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</si>
  <si>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</si>
  <si>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</si>
  <si>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</si>
  <si>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</si>
  <si>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</si>
  <si>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</si>
  <si>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</si>
  <si>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</si>
  <si>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</si>
  <si>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</si>
  <si>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</si>
  <si>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</si>
  <si>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</si>
  <si>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</si>
  <si>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</si>
  <si>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</si>
  <si>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</si>
  <si>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</si>
  <si>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</si>
  <si>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</si>
  <si>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</si>
  <si>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</si>
  <si>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</si>
  <si>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</si>
  <si>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</si>
  <si>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</si>
  <si>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</si>
  <si>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</si>
  <si>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</si>
  <si>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</si>
  <si>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</si>
  <si>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</si>
  <si>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</si>
  <si>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</si>
  <si>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</si>
  <si>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</si>
  <si>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</si>
  <si>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</si>
  <si>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</si>
  <si>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</si>
  <si>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</si>
  <si>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</si>
  <si>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</si>
  <si>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</si>
  <si>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</si>
  <si>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</si>
  <si>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</si>
  <si>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</si>
  <si>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</si>
  <si>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</si>
  <si>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</si>
  <si>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</si>
  <si>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</si>
  <si>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</si>
  <si>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</si>
  <si>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</si>
  <si>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</si>
  <si>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</si>
  <si>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</si>
  <si>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</si>
  <si>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</si>
  <si>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</si>
  <si>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</si>
  <si>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</si>
  <si>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</si>
  <si>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</si>
  <si>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</si>
  <si>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</si>
  <si>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</si>
  <si>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</si>
  <si>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</si>
  <si>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</si>
  <si>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</si>
  <si>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</si>
  <si>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</si>
  <si>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</si>
  <si>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</si>
  <si>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</si>
  <si>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</si>
  <si>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</si>
  <si>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</si>
  <si>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</si>
  <si>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</si>
  <si>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</si>
  <si>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</si>
  <si>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</si>
  <si>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</si>
  <si>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</si>
  <si>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</si>
  <si>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</si>
  <si>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</si>
  <si>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</si>
  <si>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</si>
  <si>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</si>
  <si>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</si>
  <si>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</si>
  <si>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</si>
  <si>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</si>
  <si>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</si>
  <si>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</si>
  <si>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</si>
  <si>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</si>
  <si>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</si>
  <si>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</si>
  <si>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</si>
  <si>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</si>
  <si>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</si>
  <si>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</si>
  <si>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</si>
  <si>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</si>
  <si>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</si>
  <si>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</si>
  <si>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</si>
  <si>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</si>
  <si>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</si>
  <si>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</si>
  <si>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</si>
  <si>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</si>
  <si>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</si>
  <si>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</si>
  <si>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</si>
  <si>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</si>
  <si>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</si>
  <si>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</si>
  <si>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</si>
  <si>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</si>
  <si>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</si>
  <si>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</si>
  <si>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</si>
  <si>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</si>
  <si>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</si>
  <si>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</si>
  <si>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</si>
  <si>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</si>
  <si>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</si>
  <si>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</si>
  <si>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</si>
  <si>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</si>
  <si>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</si>
  <si>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</si>
  <si>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</si>
  <si>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</si>
  <si>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</si>
  <si>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</si>
  <si>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</si>
  <si>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</si>
  <si>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</si>
  <si>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</si>
  <si>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</si>
  <si>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</si>
  <si>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</si>
  <si>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</si>
  <si>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</si>
  <si>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</si>
  <si>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</si>
  <si>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</si>
  <si>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</si>
  <si>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</si>
  <si>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</si>
  <si>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</si>
  <si>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</si>
  <si>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</si>
  <si>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</si>
  <si>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</si>
  <si>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</si>
  <si>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</si>
  <si>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</si>
  <si>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</si>
  <si>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</si>
  <si>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</si>
  <si>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</si>
  <si>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</si>
  <si>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</si>
  <si>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</si>
  <si>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</si>
  <si>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</si>
  <si>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</si>
  <si>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</si>
  <si>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</si>
  <si>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</si>
  <si>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</si>
  <si>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</si>
  <si>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</si>
  <si>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</si>
  <si>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</si>
  <si>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</si>
  <si>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</si>
  <si>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</si>
  <si>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</si>
  <si>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</si>
  <si>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</si>
  <si>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</si>
  <si>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</si>
  <si>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</si>
  <si>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</si>
  <si>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</si>
  <si>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</si>
  <si>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</si>
  <si>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</si>
  <si>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</si>
  <si>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</si>
  <si>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</si>
  <si>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</si>
  <si>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</si>
  <si>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</si>
  <si>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</si>
  <si>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</si>
  <si>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</si>
  <si>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</si>
  <si>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</si>
  <si>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</si>
  <si>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</si>
  <si>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</si>
  <si>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</si>
  <si>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</si>
  <si>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</si>
  <si>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</si>
  <si>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</si>
  <si>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</si>
  <si>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</si>
  <si>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</si>
  <si>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</si>
  <si>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</si>
  <si>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</si>
  <si>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</si>
  <si>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</si>
  <si>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</si>
  <si>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</si>
  <si>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</si>
  <si>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</si>
  <si>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</si>
  <si>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</si>
  <si>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</si>
  <si>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</si>
  <si>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</si>
  <si>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</si>
  <si>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</si>
  <si>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</si>
  <si>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</si>
  <si>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</si>
  <si>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</si>
  <si>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</si>
  <si>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</si>
  <si>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</si>
  <si>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</si>
  <si>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</si>
  <si>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</si>
  <si>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</si>
  <si>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</si>
  <si>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</si>
  <si>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</si>
  <si>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</si>
  <si>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</si>
  <si>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</si>
  <si>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</si>
  <si>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</si>
  <si>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</si>
  <si>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</si>
  <si>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</si>
  <si>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</si>
  <si>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</si>
  <si>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</si>
  <si>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</si>
  <si>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</si>
  <si>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</si>
  <si>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</si>
  <si>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</si>
  <si>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</si>
  <si>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</si>
  <si>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</si>
  <si>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</si>
  <si>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</si>
  <si>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</si>
  <si>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</si>
  <si>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</si>
  <si>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</si>
  <si>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</si>
  <si>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</si>
  <si>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</si>
  <si>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</si>
  <si>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</si>
  <si>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</si>
  <si>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</si>
  <si>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</si>
  <si>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</si>
  <si>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</si>
  <si>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</si>
  <si>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</si>
  <si>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</si>
  <si>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</si>
  <si>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</si>
  <si>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</si>
  <si>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</si>
  <si>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</si>
  <si>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</si>
  <si>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</si>
  <si>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</si>
  <si>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</si>
  <si>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</si>
  <si>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</si>
  <si>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</si>
  <si>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</si>
  <si>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</si>
  <si>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</si>
  <si>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</si>
  <si>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</si>
  <si>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</si>
  <si>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</si>
  <si>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</si>
  <si>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</si>
  <si>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</si>
  <si>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</si>
  <si>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</si>
  <si>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</si>
  <si>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</si>
  <si>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</si>
  <si>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</si>
  <si>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</si>
  <si>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</si>
  <si>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</si>
  <si>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</si>
  <si>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</si>
  <si>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</si>
  <si>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</si>
  <si>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</si>
  <si>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</si>
  <si>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</si>
  <si>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</si>
  <si>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</si>
  <si>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</si>
  <si>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</si>
  <si>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</si>
  <si>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</si>
  <si>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</si>
  <si>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</si>
  <si>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</si>
  <si>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</si>
  <si>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</si>
  <si>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</si>
  <si>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</si>
  <si>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</si>
  <si>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</si>
  <si>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</si>
  <si>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</si>
  <si>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</si>
  <si>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</si>
  <si>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</si>
  <si>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</si>
  <si>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</si>
  <si>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</si>
  <si>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</si>
  <si>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</si>
  <si>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</si>
  <si>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</si>
  <si>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</si>
  <si>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</si>
  <si>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</si>
  <si>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</si>
  <si>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</si>
  <si>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</si>
  <si>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</si>
  <si>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</si>
  <si>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</si>
  <si>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</si>
  <si>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</si>
  <si>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</si>
  <si>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</si>
  <si>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</si>
  <si>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</si>
  <si>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</si>
  <si>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</si>
  <si>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</si>
  <si>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</si>
  <si>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</si>
  <si>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</si>
  <si>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</si>
  <si>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</si>
  <si>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</si>
  <si>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</si>
  <si>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</si>
  <si>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</si>
  <si>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</si>
  <si>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</si>
  <si>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</si>
  <si>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</si>
  <si>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</si>
  <si>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</si>
  <si>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</si>
  <si>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</si>
  <si>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</si>
  <si>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</si>
  <si>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</si>
  <si>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</si>
  <si>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</si>
  <si>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</si>
  <si>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</si>
  <si>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</si>
  <si>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</si>
  <si>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</si>
  <si>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</si>
  <si>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</si>
  <si>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</si>
  <si>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</si>
  <si>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</si>
  <si>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</si>
  <si>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</si>
  <si>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</si>
  <si>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</si>
  <si>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</si>
  <si>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</si>
  <si>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</si>
  <si>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</si>
  <si>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</si>
  <si>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</si>
  <si>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</si>
  <si>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</si>
  <si>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</si>
  <si>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</si>
  <si>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</si>
  <si>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</si>
  <si>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</si>
  <si>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</si>
  <si>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</si>
  <si>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</si>
  <si>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</si>
  <si>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</si>
  <si>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</si>
  <si>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</si>
  <si>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</si>
  <si>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</si>
  <si>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</si>
  <si>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</si>
  <si>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</si>
  <si>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</si>
  <si>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</si>
  <si>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</si>
  <si>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</si>
  <si>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</si>
  <si>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</si>
  <si>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</si>
  <si>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</si>
  <si>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</si>
  <si>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</si>
  <si>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</si>
  <si>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</si>
  <si>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</si>
  <si>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</si>
  <si>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</si>
  <si>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</si>
  <si>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</si>
  <si>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</si>
  <si>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</si>
  <si>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</si>
  <si>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</si>
  <si>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</si>
  <si>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</si>
  <si>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</si>
  <si>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</si>
  <si>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</si>
  <si>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</si>
  <si>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</si>
  <si>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</si>
  <si>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</si>
  <si>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</si>
  <si>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</si>
  <si>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</si>
  <si>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</si>
  <si>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</si>
  <si>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</si>
  <si>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</si>
  <si>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</si>
  <si>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</si>
  <si>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</si>
  <si>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</si>
  <si>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</si>
  <si>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</si>
  <si>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</si>
  <si>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</si>
  <si>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</si>
  <si>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</si>
  <si>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</si>
  <si>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</si>
  <si>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</si>
  <si>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</si>
  <si>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</si>
  <si>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</si>
  <si>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</si>
  <si>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</si>
  <si>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</si>
  <si>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</si>
  <si>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</si>
  <si>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</si>
  <si>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</si>
  <si>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</si>
  <si>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</si>
  <si>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</si>
  <si>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</si>
  <si>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</si>
  <si>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</si>
  <si>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</si>
  <si>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</si>
  <si>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</si>
  <si>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</si>
  <si>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</si>
  <si>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</si>
  <si>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</si>
  <si>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</si>
  <si>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</si>
  <si>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</si>
  <si>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</si>
  <si>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</si>
  <si>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</si>
  <si>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</si>
  <si>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</si>
  <si>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</si>
  <si>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</si>
  <si>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</si>
  <si>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</si>
  <si>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</si>
  <si>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</si>
  <si>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</si>
  <si>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</si>
  <si>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</si>
  <si>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</si>
  <si>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</si>
  <si>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</si>
  <si>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</si>
  <si>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</si>
  <si>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</si>
  <si>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</si>
  <si>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</si>
  <si>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</si>
  <si>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</si>
  <si>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</si>
  <si>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</si>
  <si>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</si>
  <si>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</si>
  <si>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</si>
  <si>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</si>
  <si>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</si>
  <si>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</si>
  <si>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</si>
  <si>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</si>
  <si>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</si>
  <si>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</si>
  <si>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</si>
  <si>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</si>
  <si>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</si>
  <si>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</si>
  <si>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</si>
  <si>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</si>
  <si>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</si>
  <si>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</si>
  <si>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</si>
  <si>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</si>
  <si>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</si>
  <si>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</si>
  <si>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</si>
  <si>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</si>
  <si>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</si>
  <si>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</si>
  <si>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</si>
  <si>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</si>
  <si>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</si>
  <si>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</si>
  <si>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</si>
  <si>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</si>
  <si>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</si>
  <si>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</si>
  <si>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</si>
  <si>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</si>
  <si>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</si>
  <si>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</si>
  <si>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</si>
  <si>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</si>
  <si>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</si>
  <si>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</si>
  <si>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</si>
  <si>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</si>
  <si>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</si>
  <si>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</si>
  <si>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</si>
  <si>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</si>
  <si>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</si>
  <si>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</si>
  <si>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</si>
  <si>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</si>
  <si>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</si>
  <si>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</si>
  <si>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</si>
  <si>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</si>
  <si>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</si>
  <si>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</si>
  <si>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</si>
  <si>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</si>
  <si>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</si>
  <si>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</si>
  <si>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</si>
  <si>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</si>
  <si>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</si>
  <si>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</si>
  <si>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</si>
  <si>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</si>
  <si>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</si>
  <si>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</si>
  <si>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</si>
  <si>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</si>
  <si>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</si>
  <si>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</si>
  <si>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</si>
  <si>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</si>
  <si>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</si>
  <si>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</si>
  <si>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</si>
  <si>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</si>
  <si>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</si>
  <si>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</si>
  <si>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</si>
  <si>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</si>
  <si>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</si>
  <si>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</si>
  <si>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</si>
  <si>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</si>
  <si>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</si>
  <si>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</si>
  <si>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</si>
  <si>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</si>
  <si>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</si>
  <si>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</si>
  <si>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</si>
  <si>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</si>
  <si>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</si>
  <si>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</si>
  <si>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</si>
  <si>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</si>
  <si>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</si>
  <si>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</si>
  <si>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</si>
  <si>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</si>
  <si>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</si>
  <si>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</si>
  <si>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</si>
  <si>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</si>
  <si>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</si>
  <si>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</si>
  <si>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</si>
  <si>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</si>
  <si>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</si>
  <si>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</si>
  <si>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</si>
  <si>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</si>
  <si>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</si>
  <si>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</si>
  <si>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</si>
  <si>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</si>
  <si>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</si>
  <si>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</si>
  <si>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</si>
  <si>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</si>
  <si>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</si>
  <si>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</si>
  <si>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</si>
  <si>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</si>
  <si>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</si>
  <si>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</si>
  <si>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</si>
  <si>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</si>
  <si>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</si>
  <si>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</si>
  <si>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</si>
  <si>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</si>
  <si>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</si>
  <si>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</si>
  <si>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</si>
  <si>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</si>
  <si>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</si>
  <si>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</si>
  <si>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</si>
  <si>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</si>
  <si>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</si>
  <si>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</si>
  <si>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</si>
  <si>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</si>
  <si>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</si>
  <si>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</si>
  <si>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</si>
  <si>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</si>
  <si>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</si>
  <si>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</si>
  <si>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</si>
  <si>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</si>
  <si>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</si>
  <si>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</si>
  <si>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</si>
  <si>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</si>
  <si>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</si>
  <si>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</si>
  <si>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</si>
  <si>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</si>
  <si>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</si>
  <si>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</si>
  <si>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</si>
  <si>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</si>
  <si>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</si>
  <si>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</si>
  <si>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</si>
  <si>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</si>
  <si>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</si>
  <si>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</si>
  <si>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</si>
  <si>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</si>
  <si>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</si>
  <si>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</si>
  <si>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</si>
  <si>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</si>
  <si>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</si>
  <si>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</si>
  <si>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</si>
  <si>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</si>
  <si>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</si>
  <si>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</si>
  <si>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</si>
  <si>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</si>
  <si>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</si>
  <si>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</si>
  <si>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</si>
  <si>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</si>
  <si>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</si>
  <si>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</si>
  <si>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</si>
  <si>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</si>
  <si>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</si>
  <si>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</si>
  <si>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</si>
  <si>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</si>
  <si>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</si>
  <si>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</si>
  <si>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</si>
  <si>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</si>
  <si>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</si>
  <si>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</si>
  <si>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</si>
  <si>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</si>
  <si>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</si>
  <si>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</si>
  <si>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</si>
  <si>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</si>
  <si>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</si>
  <si>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</si>
  <si>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</si>
  <si>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</si>
  <si>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</si>
  <si>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</si>
  <si>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</si>
  <si>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</si>
  <si>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</si>
  <si>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</si>
  <si>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</si>
  <si>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</si>
  <si>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</si>
  <si>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</si>
  <si>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</si>
  <si>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</si>
  <si>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</si>
  <si>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</si>
  <si>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</si>
  <si>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</si>
  <si>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</si>
  <si>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</si>
  <si>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</si>
  <si>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</si>
  <si>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</si>
  <si>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</si>
  <si>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</si>
  <si>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</si>
  <si>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</si>
  <si>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</si>
  <si>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</si>
  <si>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</si>
  <si>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</si>
  <si>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</si>
  <si>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</si>
  <si>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</si>
  <si>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</si>
  <si>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</si>
  <si>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</si>
  <si>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</si>
  <si>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</si>
  <si>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</si>
  <si>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</si>
  <si>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</si>
  <si>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</si>
  <si>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</si>
  <si>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</si>
  <si>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</si>
  <si>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</si>
  <si>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</si>
  <si>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</si>
  <si>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</si>
  <si>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</si>
  <si>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</si>
  <si>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</si>
  <si>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</si>
  <si>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</si>
  <si>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</si>
  <si>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</si>
  <si>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</si>
  <si>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</si>
  <si>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</si>
  <si>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</si>
  <si>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</si>
  <si>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</si>
  <si>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</si>
  <si>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</si>
  <si>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</si>
  <si>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</si>
  <si>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</si>
  <si>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</si>
  <si>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</si>
  <si>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</si>
  <si>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</si>
  <si>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</si>
  <si>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</si>
  <si>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</si>
  <si>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</si>
  <si>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</si>
  <si>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</si>
  <si>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</si>
  <si>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</si>
  <si>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</si>
  <si>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</si>
  <si>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</si>
  <si>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</si>
  <si>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</si>
  <si>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</si>
  <si>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</si>
  <si>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</si>
  <si>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</si>
  <si>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</si>
  <si>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</si>
  <si>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</si>
  <si>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</si>
  <si>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</si>
  <si>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</si>
  <si>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</si>
  <si>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</si>
  <si>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</si>
  <si>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</si>
  <si>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</si>
  <si>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</si>
  <si>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</si>
  <si>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</si>
  <si>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</si>
  <si>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</si>
  <si>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</si>
  <si>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</si>
  <si>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</si>
  <si>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</si>
  <si>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</si>
  <si>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</si>
  <si>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</si>
  <si>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</si>
  <si>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</si>
  <si>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</si>
  <si>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</si>
  <si>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</si>
  <si>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</si>
  <si>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</si>
  <si>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</si>
  <si>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</si>
  <si>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</si>
  <si>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</si>
  <si>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</si>
  <si>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</si>
  <si>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</si>
  <si>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</si>
  <si>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</si>
  <si>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</si>
  <si>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</si>
  <si>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</si>
  <si>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</si>
  <si>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</si>
  <si>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</si>
  <si>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</si>
  <si>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</si>
  <si>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</si>
  <si>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</si>
  <si>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</si>
  <si>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</si>
  <si>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</si>
  <si>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</si>
  <si>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</si>
  <si>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</si>
  <si>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</si>
  <si>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</si>
  <si>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</si>
  <si>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</si>
  <si>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</si>
  <si>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</si>
  <si>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</si>
  <si>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</si>
  <si>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</si>
  <si>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</si>
  <si>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</si>
  <si>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</si>
  <si>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</si>
  <si>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</si>
  <si>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</si>
  <si>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</si>
  <si>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</si>
  <si>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</si>
  <si>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</si>
  <si>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</si>
  <si>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</si>
  <si>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</si>
  <si>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</si>
  <si>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</si>
  <si>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</si>
  <si>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</si>
  <si>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</si>
  <si>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</si>
  <si>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</si>
  <si>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</si>
  <si>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</si>
  <si>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</si>
  <si>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</si>
  <si>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</si>
  <si>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</si>
  <si>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</si>
  <si>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</si>
  <si>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</si>
  <si>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</si>
  <si>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</si>
  <si>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</si>
  <si>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</si>
  <si>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</si>
  <si>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</si>
  <si>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</si>
  <si>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</si>
  <si>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</si>
  <si>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</si>
  <si>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</si>
  <si>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</si>
  <si>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</si>
  <si>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</si>
  <si>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</si>
  <si>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</si>
  <si>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</si>
  <si>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</si>
  <si>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</si>
  <si>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</si>
  <si>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</si>
  <si>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</si>
  <si>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</si>
  <si>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</si>
  <si>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</si>
  <si>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</si>
  <si>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</si>
  <si>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</si>
  <si>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</si>
  <si>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</si>
  <si>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</si>
  <si>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</si>
  <si>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</si>
  <si>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</si>
  <si>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</si>
  <si>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</si>
  <si>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</si>
  <si>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</si>
  <si>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</si>
  <si>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</si>
  <si>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</si>
  <si>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</si>
  <si>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</si>
  <si>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</si>
  <si>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</si>
  <si>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</si>
  <si>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</si>
  <si>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</si>
  <si>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</si>
  <si>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</si>
  <si>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</si>
  <si>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</si>
  <si>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</si>
  <si>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</si>
  <si>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</si>
  <si>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</si>
  <si>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</si>
  <si>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</si>
  <si>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</si>
  <si>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</si>
  <si>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</si>
  <si>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</si>
  <si>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</si>
  <si>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</si>
  <si>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</si>
  <si>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</si>
  <si>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</si>
  <si>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</si>
  <si>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</si>
  <si>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</si>
  <si>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</si>
  <si>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</si>
  <si>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</si>
  <si>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</si>
  <si>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</si>
  <si>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</si>
  <si>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</si>
  <si>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</si>
  <si>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</si>
  <si>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</si>
  <si>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</si>
  <si>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</si>
  <si>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</si>
  <si>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</si>
  <si>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</si>
  <si>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</si>
  <si>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</si>
  <si>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</si>
  <si>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</si>
  <si>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</si>
  <si>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</si>
  <si>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</si>
  <si>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</si>
  <si>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</si>
  <si>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</si>
  <si>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</si>
  <si>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</si>
  <si>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</si>
  <si>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</si>
  <si>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</si>
  <si>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</si>
  <si>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</si>
  <si>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</si>
  <si>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</si>
  <si>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</si>
  <si>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</si>
  <si>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</si>
  <si>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</si>
  <si>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</si>
  <si>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</si>
  <si>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</si>
  <si>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</si>
  <si>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</si>
  <si>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</si>
  <si>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</si>
  <si>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</si>
  <si>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</si>
  <si>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</si>
  <si>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</si>
  <si>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</si>
  <si>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</si>
  <si>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</si>
  <si>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</si>
  <si>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</si>
  <si>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</si>
  <si>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</si>
  <si>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</si>
  <si>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</si>
  <si>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</si>
  <si>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</si>
  <si>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</si>
  <si>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</si>
  <si>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</si>
  <si>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</si>
  <si>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</si>
  <si>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</si>
  <si>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</si>
  <si>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</si>
  <si>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</si>
  <si>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</si>
  <si>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</si>
  <si>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</si>
  <si>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</si>
  <si>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</si>
  <si>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</si>
  <si>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</si>
  <si>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</si>
  <si>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</si>
  <si>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</si>
  <si>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</si>
  <si>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</si>
  <si>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</si>
  <si>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</si>
  <si>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</si>
  <si>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</si>
  <si>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</si>
  <si>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</si>
  <si>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</si>
  <si>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</si>
  <si>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</si>
  <si>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</si>
  <si>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</si>
  <si>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</si>
  <si>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</si>
  <si>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</si>
  <si>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</si>
  <si>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</si>
  <si>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</si>
  <si>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</si>
  <si>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</si>
  <si>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</si>
  <si>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</si>
  <si>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</si>
  <si>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</si>
  <si>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</si>
  <si>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</si>
  <si>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</si>
  <si>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</si>
  <si>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</si>
  <si>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</si>
  <si>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</si>
  <si>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</si>
  <si>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</si>
  <si>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</si>
  <si>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</si>
  <si>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</si>
  <si>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</si>
  <si>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</si>
  <si>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</si>
  <si>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</si>
  <si>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</si>
  <si>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</si>
  <si>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</si>
  <si>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</si>
  <si>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</si>
  <si>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</si>
  <si>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</si>
  <si>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</si>
  <si>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</si>
  <si>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</si>
  <si>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</si>
  <si>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</si>
  <si>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</si>
  <si>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</si>
  <si>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</si>
  <si>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</si>
  <si>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</si>
  <si>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</si>
  <si>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</si>
  <si>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</si>
  <si>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</si>
  <si>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</si>
  <si>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</si>
  <si>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</si>
  <si>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</si>
  <si>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</si>
  <si>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</si>
  <si>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</si>
  <si>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</si>
  <si>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</si>
  <si>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</si>
  <si>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</si>
  <si>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</si>
  <si>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</si>
  <si>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</si>
  <si>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</si>
  <si>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</si>
  <si>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</si>
  <si>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</si>
  <si>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</si>
  <si>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</si>
  <si>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</si>
  <si>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</si>
  <si>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</si>
  <si>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</si>
  <si>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</si>
  <si>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</si>
  <si>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</si>
  <si>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</si>
  <si>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</si>
  <si>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</si>
  <si>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</si>
  <si>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</si>
  <si>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</si>
  <si>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</si>
  <si>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</si>
  <si>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</si>
  <si>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</si>
  <si>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</si>
  <si>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</si>
  <si>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</si>
  <si>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</si>
  <si>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</si>
  <si>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</si>
  <si>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</si>
  <si>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</si>
  <si>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</si>
  <si>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</si>
  <si>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</si>
  <si>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</si>
  <si>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</si>
  <si>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</si>
  <si>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</si>
  <si>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</si>
  <si>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</si>
  <si>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</si>
  <si>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</si>
  <si>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</si>
  <si>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</si>
  <si>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</si>
  <si>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</si>
  <si>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</si>
  <si>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</si>
  <si>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</si>
  <si>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</si>
  <si>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</si>
  <si>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</si>
  <si>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</si>
  <si>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</si>
  <si>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</si>
  <si>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</si>
  <si>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</si>
  <si>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</si>
  <si>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</si>
  <si>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</si>
  <si>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</si>
  <si>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</si>
  <si>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</si>
  <si>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</si>
  <si>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</si>
  <si>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</si>
  <si>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</si>
  <si>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</si>
  <si>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</si>
  <si>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</si>
  <si>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</si>
  <si>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</si>
  <si>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</si>
  <si>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</si>
  <si>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</si>
  <si>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</si>
  <si>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</si>
  <si>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</si>
  <si>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</si>
  <si>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</si>
  <si>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</si>
  <si>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</si>
  <si>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</si>
  <si>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</si>
  <si>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</si>
  <si>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</si>
  <si>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</si>
  <si>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</si>
  <si>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</si>
  <si>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</si>
  <si>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</si>
  <si>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</si>
  <si>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</si>
  <si>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</si>
  <si>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</si>
  <si>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</si>
  <si>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</si>
  <si>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</si>
  <si>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</si>
  <si>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</si>
  <si>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</si>
  <si>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</si>
  <si>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</si>
  <si>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</si>
  <si>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</si>
  <si>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</si>
  <si>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</si>
  <si>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</si>
  <si>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</si>
  <si>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</si>
  <si>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</si>
  <si>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</si>
  <si>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</si>
  <si>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</si>
  <si>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</si>
  <si>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</si>
  <si>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</si>
  <si>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</si>
  <si>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</si>
  <si>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</si>
  <si>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</si>
  <si>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</si>
  <si>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</si>
  <si>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</si>
  <si>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</si>
  <si>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</si>
  <si>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</si>
  <si>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</si>
  <si>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</si>
  <si>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</si>
  <si>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</si>
  <si>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</si>
  <si>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</si>
  <si>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</si>
  <si>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</si>
  <si>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</si>
  <si>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</si>
  <si>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</si>
  <si>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</si>
  <si>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</si>
  <si>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</si>
  <si>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</si>
  <si>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</si>
  <si>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</si>
  <si>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</si>
  <si>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</si>
  <si>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</si>
  <si>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</si>
  <si>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</si>
  <si>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</si>
  <si>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</si>
  <si>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</si>
  <si>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</si>
  <si>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</si>
  <si>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</si>
  <si>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</si>
  <si>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</si>
  <si>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</si>
  <si>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</si>
  <si>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</si>
  <si>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</si>
  <si>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</si>
  <si>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</si>
  <si>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</si>
  <si>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</si>
  <si>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</si>
  <si>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</si>
  <si>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</si>
  <si>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</si>
  <si>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</si>
  <si>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</si>
  <si>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</si>
  <si>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</si>
  <si>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</si>
  <si>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</si>
  <si>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</si>
  <si>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</si>
  <si>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</si>
  <si>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</si>
  <si>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</si>
  <si>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</si>
  <si>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</si>
  <si>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</si>
  <si>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</si>
  <si>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</si>
  <si>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</si>
  <si>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</si>
  <si>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</si>
  <si>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</si>
  <si>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</si>
  <si>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</si>
  <si>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</si>
  <si>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</si>
  <si>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</si>
  <si>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</si>
  <si>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</si>
  <si>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</si>
  <si>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</si>
  <si>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</si>
  <si>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</si>
  <si>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</si>
  <si>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</si>
  <si>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</si>
  <si>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</si>
  <si>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</si>
  <si>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</si>
  <si>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</si>
  <si>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</si>
  <si>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</si>
  <si>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</si>
  <si>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</si>
  <si>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</si>
  <si>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</si>
  <si>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</si>
  <si>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</si>
  <si>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</si>
  <si>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</si>
  <si>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</si>
  <si>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</si>
  <si>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</si>
  <si>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</si>
  <si>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</si>
  <si>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</si>
  <si>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</si>
  <si>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</si>
  <si>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</si>
  <si>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</si>
  <si>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</si>
  <si>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</si>
  <si>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</si>
  <si>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</si>
  <si>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</si>
  <si>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</si>
  <si>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</si>
  <si>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</si>
  <si>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</si>
  <si>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</si>
  <si>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</si>
  <si>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</si>
  <si>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</si>
  <si>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</si>
  <si>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</si>
  <si>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</si>
  <si>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</si>
  <si>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</si>
  <si>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</si>
  <si>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</si>
  <si>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</si>
  <si>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</si>
  <si>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</si>
  <si>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</si>
  <si>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</si>
  <si>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</si>
  <si>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</si>
  <si>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</si>
  <si>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</si>
  <si>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</si>
  <si>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</si>
  <si>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</si>
  <si>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</si>
  <si>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</si>
  <si>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</si>
  <si>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</si>
  <si>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</si>
  <si>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</si>
  <si>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</si>
  <si>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</si>
  <si>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</si>
  <si>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</si>
  <si>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</si>
  <si>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</si>
  <si>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</si>
  <si>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</si>
  <si>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</si>
  <si>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</si>
  <si>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</si>
  <si>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</si>
  <si>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</si>
  <si>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</si>
  <si>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</si>
  <si>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</si>
  <si>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</si>
  <si>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</si>
  <si>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</si>
  <si>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</si>
  <si>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</si>
  <si>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</si>
  <si>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</si>
  <si>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</si>
  <si>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</si>
  <si>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</si>
  <si>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</si>
  <si>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</si>
  <si>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</si>
  <si>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</si>
  <si>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</si>
  <si>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</si>
  <si>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</si>
  <si>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</si>
  <si>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</si>
  <si>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</si>
  <si>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</si>
  <si>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</si>
  <si>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</si>
  <si>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</si>
  <si>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</si>
  <si>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</si>
  <si>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</si>
  <si>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</si>
  <si>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</si>
  <si>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</si>
  <si>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</si>
  <si>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</si>
  <si>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</si>
  <si>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</si>
  <si>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</si>
  <si>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</si>
  <si>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</si>
  <si>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</si>
  <si>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</si>
  <si>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</si>
  <si>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</si>
  <si>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</si>
  <si>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</si>
  <si>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</si>
  <si>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</si>
  <si>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</si>
  <si>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</si>
  <si>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</si>
  <si>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</si>
  <si>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</si>
  <si>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</si>
  <si>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</si>
  <si>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</si>
  <si>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</si>
  <si>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</si>
  <si>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</si>
  <si>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</si>
  <si>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</si>
  <si>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</si>
  <si>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</si>
  <si>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</si>
  <si>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</si>
  <si>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</si>
  <si>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</si>
  <si>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</si>
  <si>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</si>
  <si>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</si>
  <si>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</si>
  <si>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</si>
  <si>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</si>
  <si>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</si>
  <si>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</si>
  <si>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</si>
  <si>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</si>
  <si>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</si>
  <si>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</si>
  <si>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</si>
  <si>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</si>
  <si>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</si>
  <si>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</si>
  <si>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</si>
  <si>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</si>
  <si>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</si>
  <si>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</si>
  <si>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</si>
  <si>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</si>
  <si>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</si>
  <si>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</si>
  <si>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</si>
  <si>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</si>
  <si>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</si>
  <si>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</si>
  <si>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</si>
  <si>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</si>
  <si>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</si>
  <si>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</si>
  <si>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</si>
  <si>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</si>
  <si>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</si>
  <si>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</si>
  <si>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</si>
  <si>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</si>
  <si>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</si>
  <si>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</si>
  <si>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</si>
  <si>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</si>
  <si>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</si>
  <si>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</si>
  <si>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</si>
  <si>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</si>
  <si>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</si>
  <si>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</si>
  <si>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</si>
  <si>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</si>
  <si>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</si>
  <si>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</si>
  <si>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</si>
  <si>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</si>
  <si>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</si>
  <si>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</si>
  <si>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</si>
  <si>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</si>
  <si>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</si>
  <si>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</si>
  <si>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</si>
  <si>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</si>
  <si>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</si>
  <si>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</si>
  <si>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</si>
  <si>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</si>
  <si>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</si>
  <si>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</si>
  <si>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</si>
  <si>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</si>
  <si>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</si>
  <si>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</si>
  <si>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</si>
  <si>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</si>
  <si>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</si>
  <si>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</si>
  <si>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</si>
  <si>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</si>
  <si>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</si>
  <si>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</si>
  <si>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</si>
  <si>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</si>
  <si>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</si>
  <si>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</si>
  <si>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</si>
  <si>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</si>
  <si>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</si>
  <si>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</si>
  <si>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</si>
  <si>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</si>
  <si>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</si>
  <si>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</si>
  <si>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</si>
  <si>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</si>
  <si>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</si>
  <si>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</si>
  <si>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</si>
  <si>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</si>
  <si>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</si>
  <si>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</si>
  <si>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</si>
  <si>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</si>
  <si>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</si>
  <si>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</si>
  <si>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</si>
  <si>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</si>
  <si>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</si>
  <si>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</si>
  <si>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</si>
  <si>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</si>
  <si>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</si>
  <si>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</si>
  <si>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</si>
  <si>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</si>
  <si>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</si>
  <si>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</si>
  <si>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</si>
  <si>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</si>
  <si>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</si>
  <si>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</si>
  <si>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</si>
  <si>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</si>
  <si>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</si>
  <si>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</si>
  <si>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</si>
  <si>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</si>
  <si>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</si>
  <si>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</si>
  <si>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</si>
  <si>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</si>
  <si>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</si>
  <si>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</si>
  <si>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</si>
  <si>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</si>
  <si>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</si>
  <si>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</si>
  <si>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</si>
  <si>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</si>
  <si>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</si>
  <si>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</si>
  <si>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</si>
  <si>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</si>
  <si>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</si>
  <si>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</si>
  <si>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</si>
  <si>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</si>
  <si>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</si>
  <si>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</si>
  <si>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</si>
  <si>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</si>
  <si>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</si>
  <si>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</si>
  <si>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</si>
  <si>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</si>
  <si>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</si>
  <si>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</si>
  <si>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</si>
  <si>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</si>
  <si>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</si>
  <si>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</si>
  <si>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</si>
  <si>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</si>
  <si>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</si>
  <si>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</si>
  <si>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</si>
  <si>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</si>
  <si>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</si>
  <si>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</si>
  <si>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</si>
  <si>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</si>
  <si>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</si>
  <si>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</si>
  <si>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</si>
  <si>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</si>
  <si>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</si>
  <si>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</si>
  <si>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</si>
  <si>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</si>
  <si>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</si>
  <si>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</si>
  <si>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</si>
  <si>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</si>
  <si>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</si>
  <si>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</si>
  <si>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</si>
  <si>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</si>
  <si>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</si>
  <si>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</si>
  <si>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</si>
  <si>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</si>
  <si>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</si>
  <si>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</si>
  <si>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</si>
  <si>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</si>
  <si>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</si>
  <si>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</si>
  <si>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</si>
  <si>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</si>
  <si>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</si>
  <si>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</si>
  <si>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</si>
  <si>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</si>
  <si>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</si>
  <si>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</si>
  <si>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</si>
  <si>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</si>
  <si>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</si>
  <si>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</si>
  <si>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</si>
  <si>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</si>
  <si>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</si>
  <si>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</si>
  <si>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</si>
  <si>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</si>
  <si>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</si>
  <si>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</si>
  <si>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</si>
  <si>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</si>
  <si>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</si>
  <si>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</si>
  <si>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</si>
  <si>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</si>
  <si>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</si>
  <si>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</si>
  <si>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</si>
  <si>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</si>
  <si>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</si>
  <si>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</si>
  <si>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</si>
  <si>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</si>
  <si>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</si>
  <si>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</si>
  <si>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</si>
  <si>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</si>
  <si>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</si>
  <si>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</si>
  <si>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</si>
  <si>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</si>
  <si>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</si>
  <si>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</si>
  <si>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</si>
  <si>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</si>
  <si>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</si>
  <si>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</si>
  <si>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</si>
  <si>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</si>
  <si>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</si>
  <si>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</si>
  <si>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</si>
  <si>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</si>
  <si>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</si>
  <si>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</si>
  <si>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</si>
  <si>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</si>
  <si>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</si>
  <si>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</si>
  <si>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</si>
  <si>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</si>
  <si>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</si>
  <si>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</si>
  <si>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</si>
  <si>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</si>
  <si>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</si>
  <si>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</si>
  <si>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</si>
  <si>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</si>
  <si>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</si>
  <si>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</si>
  <si>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</si>
  <si>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</si>
  <si>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</si>
  <si>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</si>
  <si>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</si>
  <si>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</si>
  <si>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</si>
  <si>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</si>
  <si>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</si>
  <si>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</si>
  <si>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</si>
  <si>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</si>
  <si>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</si>
  <si>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</si>
  <si>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</si>
  <si>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</si>
  <si>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</si>
  <si>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</si>
  <si>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</si>
  <si>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</si>
  <si>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</si>
  <si>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</si>
  <si>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</si>
  <si>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</si>
  <si>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</si>
  <si>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</si>
  <si>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</si>
  <si>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</si>
  <si>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</si>
  <si>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</si>
  <si>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</si>
  <si>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</si>
  <si>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</si>
  <si>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</si>
  <si>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</si>
  <si>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</si>
  <si>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</si>
  <si>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</si>
  <si>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</si>
  <si>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</si>
  <si>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</si>
  <si>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</si>
  <si>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</si>
  <si>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</si>
  <si>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</si>
  <si>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</si>
  <si>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</si>
  <si>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</si>
  <si>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</si>
  <si>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</si>
  <si>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</si>
  <si>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</si>
  <si>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</si>
  <si>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</si>
  <si>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</si>
  <si>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</si>
  <si>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</si>
  <si>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</si>
  <si>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</si>
  <si>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</si>
  <si>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</si>
  <si>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</si>
  <si>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</si>
  <si>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</si>
  <si>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</si>
  <si>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</si>
  <si>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</si>
  <si>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</si>
  <si>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</si>
  <si>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</si>
  <si>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</si>
  <si>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</si>
  <si>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</si>
  <si>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</si>
  <si>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</si>
  <si>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</si>
  <si>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</si>
  <si>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</si>
  <si>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</si>
  <si>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</si>
  <si>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</si>
  <si>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</si>
  <si>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</si>
  <si>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</si>
  <si>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</si>
  <si>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</si>
  <si>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</si>
  <si>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</si>
  <si>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</si>
  <si>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</si>
  <si>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</si>
  <si>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</si>
  <si>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</si>
  <si>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</si>
  <si>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</si>
  <si>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</si>
  <si>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</si>
  <si>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</si>
  <si>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</si>
  <si>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</si>
  <si>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</si>
  <si>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</si>
  <si>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</si>
  <si>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</si>
  <si>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</si>
  <si>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</si>
  <si>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</si>
  <si>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</si>
  <si>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</si>
  <si>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</si>
  <si>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</si>
  <si>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</si>
  <si>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</si>
  <si>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</si>
  <si>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</si>
  <si>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</si>
  <si>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</si>
  <si>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</si>
  <si>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</si>
  <si>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</si>
  <si>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</si>
  <si>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</si>
  <si>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</si>
  <si>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</si>
  <si>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</si>
  <si>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</si>
  <si>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</si>
  <si>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</si>
  <si>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</si>
  <si>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</si>
  <si>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</si>
  <si>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</si>
  <si>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</si>
  <si>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</si>
  <si>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</si>
  <si>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</si>
  <si>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</si>
  <si>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</si>
  <si>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</si>
  <si>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</si>
  <si>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</si>
  <si>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</si>
  <si>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</si>
  <si>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</si>
  <si>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</si>
  <si>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</si>
  <si>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</si>
  <si>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</si>
  <si>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</si>
  <si>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</si>
  <si>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</si>
  <si>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</si>
  <si>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</si>
  <si>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</si>
  <si>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</si>
  <si>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</si>
  <si>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</si>
  <si>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</si>
  <si>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</si>
  <si>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</si>
  <si>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</si>
  <si>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</si>
  <si>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</si>
  <si>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</si>
  <si>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</si>
  <si>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</si>
  <si>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</si>
  <si>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</si>
  <si>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</si>
  <si>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</si>
  <si>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</si>
  <si>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</si>
  <si>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</si>
  <si>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</si>
  <si>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</si>
  <si>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</si>
  <si>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</si>
  <si>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</si>
  <si>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</si>
  <si>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</si>
  <si>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</si>
  <si>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</si>
  <si>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</si>
  <si>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</si>
  <si>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</si>
  <si>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</si>
  <si>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</si>
  <si>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</si>
  <si>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</si>
  <si>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</si>
  <si>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</si>
  <si>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</si>
  <si>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</si>
  <si>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</si>
  <si>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</si>
  <si>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</si>
  <si>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</si>
  <si>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</si>
  <si>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</si>
  <si>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</si>
  <si>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</si>
  <si>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</si>
  <si>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</si>
  <si>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</si>
  <si>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</si>
  <si>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</si>
  <si>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</si>
  <si>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</si>
  <si>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</si>
  <si>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</si>
  <si>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</si>
  <si>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</si>
  <si>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</si>
  <si>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</si>
  <si>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</si>
  <si>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</si>
  <si>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</si>
  <si>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</si>
  <si>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</si>
  <si>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</si>
  <si>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</si>
  <si>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</si>
  <si>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</si>
  <si>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</si>
  <si>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</si>
  <si>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</si>
  <si>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</si>
  <si>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</si>
  <si>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</si>
  <si>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</si>
  <si>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</si>
  <si>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</si>
  <si>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</si>
  <si>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</si>
  <si>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</si>
  <si>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</si>
  <si>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</si>
  <si>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</si>
  <si>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</si>
  <si>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</si>
  <si>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</si>
  <si>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</si>
  <si>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</si>
  <si>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</si>
  <si>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</si>
  <si>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</si>
  <si>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</si>
  <si>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</si>
  <si>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</si>
  <si>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</si>
  <si>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</si>
  <si>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</si>
  <si>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</si>
  <si>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</si>
  <si>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</si>
  <si>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</si>
  <si>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</si>
  <si>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</si>
  <si>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</si>
  <si>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</si>
  <si>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</si>
  <si>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</si>
  <si>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</si>
  <si>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</si>
  <si>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</si>
  <si>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</si>
  <si>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</si>
  <si>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</si>
  <si>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</si>
  <si>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</si>
  <si>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</si>
  <si>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</si>
  <si>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</si>
  <si>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</si>
  <si>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</si>
  <si>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</si>
  <si>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</si>
  <si>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</si>
  <si>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</si>
  <si>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</si>
  <si>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</si>
  <si>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</si>
  <si>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</si>
  <si>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</si>
  <si>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</si>
  <si>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</si>
  <si>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</si>
  <si>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</si>
  <si>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</si>
  <si>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</si>
  <si>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</si>
  <si>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</si>
  <si>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</si>
  <si>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</si>
  <si>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</si>
  <si>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</si>
  <si>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</si>
  <si>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</si>
  <si>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</si>
  <si>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</si>
  <si>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</si>
  <si>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</si>
  <si>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</si>
  <si>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</si>
  <si>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</si>
  <si>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</si>
  <si>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</si>
  <si>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</si>
  <si>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</si>
  <si>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</si>
  <si>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</si>
  <si>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</si>
  <si>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</si>
  <si>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</si>
  <si>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</si>
  <si>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</si>
  <si>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</si>
  <si>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</si>
  <si>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</si>
  <si>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</si>
  <si>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</si>
  <si>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</si>
  <si>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</si>
  <si>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</si>
  <si>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</si>
  <si>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</si>
  <si>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</si>
  <si>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</si>
  <si>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</si>
  <si>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</si>
  <si>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</si>
  <si>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</si>
  <si>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</si>
  <si>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</si>
  <si>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</si>
  <si>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</si>
  <si>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</si>
  <si>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</si>
  <si>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</si>
  <si>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</si>
  <si>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</si>
  <si>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</si>
  <si>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</si>
  <si>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</si>
  <si>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</si>
  <si>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</si>
  <si>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</si>
  <si>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</si>
  <si>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</si>
  <si>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</si>
  <si>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</si>
  <si>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</si>
  <si>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</si>
  <si>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</si>
  <si>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</si>
  <si>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</si>
  <si>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</si>
  <si>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</si>
  <si>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</si>
  <si>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</si>
  <si>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</si>
  <si>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</si>
  <si>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</si>
  <si>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</si>
  <si>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</si>
  <si>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</si>
  <si>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</si>
  <si>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</si>
  <si>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</si>
  <si>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</si>
  <si>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</si>
  <si>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</si>
  <si>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</si>
  <si>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</si>
  <si>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</si>
  <si>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</si>
  <si>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</si>
  <si>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</si>
  <si>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</si>
  <si>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</si>
  <si>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</si>
  <si>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</si>
  <si>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</si>
  <si>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</si>
  <si>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</si>
  <si>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</si>
  <si>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</si>
  <si>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</si>
  <si>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</si>
  <si>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</si>
  <si>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</si>
  <si>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</si>
  <si>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</si>
  <si>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</si>
  <si>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</si>
  <si>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</si>
  <si>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</si>
  <si>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</si>
  <si>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</si>
  <si>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</si>
  <si>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</si>
  <si>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</si>
  <si>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</si>
  <si>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</si>
  <si>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</si>
  <si>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</si>
  <si>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</si>
  <si>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</si>
  <si>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</si>
  <si>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</si>
  <si>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</si>
  <si>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</si>
  <si>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</si>
  <si>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</si>
  <si>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</si>
  <si>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</si>
  <si>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</si>
  <si>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</si>
  <si>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</si>
  <si>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</si>
  <si>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</si>
  <si>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</si>
  <si>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</si>
  <si>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</si>
  <si>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</si>
  <si>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</si>
  <si>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</si>
  <si>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</si>
  <si>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</si>
  <si>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</si>
  <si>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</si>
  <si>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</si>
  <si>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</si>
  <si>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</si>
  <si>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</si>
  <si>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</si>
  <si>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</si>
  <si>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</si>
  <si>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</si>
  <si>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</si>
  <si>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</si>
  <si>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</si>
  <si>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</si>
  <si>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</si>
  <si>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</si>
  <si>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</si>
  <si>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</si>
  <si>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</si>
  <si>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</si>
  <si>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</si>
  <si>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</si>
  <si>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</si>
  <si>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</si>
  <si>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</si>
  <si>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</si>
  <si>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</si>
  <si>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</si>
  <si>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</si>
  <si>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</si>
  <si>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</si>
  <si>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</si>
  <si>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</si>
  <si>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</si>
  <si>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</si>
  <si>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</si>
  <si>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</si>
  <si>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</si>
  <si>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</si>
  <si>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</si>
  <si>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</si>
  <si>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</si>
  <si>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</si>
  <si>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</si>
  <si>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</si>
  <si>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</si>
  <si>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</si>
  <si>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</si>
  <si>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</si>
  <si>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</si>
  <si>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</si>
  <si>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</si>
  <si>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</si>
  <si>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</si>
  <si>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</si>
  <si>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</si>
  <si>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</si>
  <si>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</si>
  <si>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</si>
  <si>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</si>
  <si>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</si>
  <si>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</si>
  <si>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</si>
  <si>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</si>
  <si>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</si>
  <si>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</si>
  <si>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</si>
  <si>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</si>
  <si>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</si>
  <si>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</si>
  <si>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</si>
  <si>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</si>
  <si>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</si>
  <si>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</si>
  <si>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</si>
  <si>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</si>
  <si>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</si>
  <si>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</si>
  <si>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</si>
  <si>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</si>
  <si>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</si>
  <si>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</si>
  <si>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</si>
  <si>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</si>
  <si>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</si>
  <si>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</si>
  <si>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</si>
  <si>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</si>
  <si>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</si>
  <si>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</si>
  <si>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</si>
  <si>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</si>
  <si>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</si>
  <si>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</si>
  <si>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</si>
  <si>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</si>
  <si>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</si>
  <si>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</si>
  <si>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</si>
  <si>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</si>
  <si>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</si>
  <si>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</si>
  <si>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</si>
  <si>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</si>
  <si>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</si>
  <si>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</si>
  <si>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</si>
  <si>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</si>
  <si>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</si>
  <si>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</si>
  <si>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</si>
  <si>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</si>
  <si>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</si>
  <si>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</si>
  <si>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</si>
  <si>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</si>
  <si>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</si>
  <si>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</si>
  <si>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</si>
  <si>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</si>
  <si>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</si>
  <si>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</si>
  <si>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</si>
  <si>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</si>
  <si>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</si>
  <si>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</si>
  <si>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</si>
  <si>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</si>
  <si>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</si>
  <si>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</si>
  <si>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</si>
  <si>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</si>
  <si>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</si>
  <si>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</si>
  <si>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</si>
  <si>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</si>
  <si>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</si>
  <si>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</si>
  <si>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</si>
  <si>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</si>
  <si>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</si>
  <si>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</si>
  <si>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</si>
  <si>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</si>
  <si>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</si>
  <si>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</si>
  <si>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</si>
  <si>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</si>
  <si>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</si>
  <si>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</si>
  <si>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</si>
  <si>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</si>
  <si>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</si>
  <si>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</si>
  <si>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</si>
  <si>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</si>
  <si>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</si>
  <si>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</si>
  <si>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</si>
  <si>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</si>
  <si>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</si>
  <si>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</si>
  <si>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</si>
  <si>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</si>
  <si>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</si>
  <si>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</si>
  <si>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</si>
  <si>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</si>
  <si>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</si>
  <si>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</si>
  <si>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</si>
  <si>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</si>
  <si>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</si>
  <si>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</si>
  <si>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</si>
  <si>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</si>
  <si>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</si>
  <si>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</si>
  <si>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</si>
  <si>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</si>
  <si>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</si>
  <si>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</si>
  <si>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</si>
  <si>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</si>
  <si>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</si>
  <si>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</si>
  <si>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</si>
  <si>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</si>
  <si>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</si>
  <si>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</si>
  <si>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</si>
  <si>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</si>
  <si>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</si>
  <si>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</si>
  <si>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</si>
  <si>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</si>
  <si>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</si>
  <si>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</si>
  <si>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</si>
  <si>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</si>
  <si>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</si>
  <si>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</si>
  <si>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</si>
  <si>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</si>
  <si>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</si>
  <si>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</si>
  <si>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</si>
  <si>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</si>
  <si>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</si>
  <si>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</si>
  <si>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</si>
  <si>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</si>
  <si>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</si>
  <si>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</si>
  <si>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</si>
  <si>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</si>
  <si>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</si>
  <si>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</si>
  <si>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</si>
  <si>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</si>
  <si>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</si>
  <si>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</si>
  <si>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</si>
  <si>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</si>
  <si>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</si>
  <si>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</si>
  <si>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</si>
  <si>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</si>
  <si>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</si>
  <si>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</si>
  <si>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</si>
  <si>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</si>
  <si>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</si>
  <si>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</si>
  <si>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</si>
  <si>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</si>
  <si>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</si>
  <si>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</si>
  <si>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</si>
  <si>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</si>
  <si>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</si>
  <si>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</si>
  <si>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</si>
  <si>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</si>
  <si>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</si>
  <si>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</si>
  <si>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</si>
  <si>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</si>
  <si>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</si>
  <si>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</si>
  <si>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</si>
  <si>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</si>
  <si>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</si>
  <si>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</si>
  <si>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</si>
  <si>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</si>
  <si>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</si>
  <si>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</si>
  <si>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</si>
  <si>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</si>
  <si>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</si>
  <si>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</si>
  <si>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</si>
  <si>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</si>
  <si>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</si>
  <si>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</si>
  <si>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</si>
  <si>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</si>
  <si>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</si>
  <si>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</si>
  <si>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</si>
  <si>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</si>
  <si>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</si>
  <si>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</si>
  <si>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</si>
  <si>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</si>
  <si>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</si>
  <si>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</si>
  <si>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</si>
  <si>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</si>
  <si>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</si>
  <si>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</si>
  <si>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</si>
  <si>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</si>
  <si>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</si>
  <si>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</si>
  <si>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</si>
  <si>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</si>
  <si>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</si>
  <si>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</si>
  <si>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</si>
  <si>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</si>
  <si>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</si>
  <si>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</si>
  <si>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</si>
  <si>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</si>
  <si>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</si>
  <si>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</si>
  <si>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</si>
  <si>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</si>
  <si>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</si>
  <si>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</si>
  <si>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</si>
  <si>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</si>
  <si>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</si>
  <si>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</si>
  <si>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</si>
  <si>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</si>
  <si>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</si>
  <si>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</si>
  <si>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</si>
  <si>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</si>
  <si>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</si>
  <si>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</si>
  <si>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</si>
  <si>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</si>
  <si>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</si>
  <si>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</si>
  <si>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</si>
  <si>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</si>
  <si>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</si>
  <si>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</si>
  <si>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</si>
  <si>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</si>
  <si>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</si>
  <si>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</si>
  <si>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</si>
  <si>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</si>
  <si>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</si>
  <si>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</si>
  <si>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</si>
  <si>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</si>
  <si>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</si>
  <si>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</si>
  <si>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</si>
  <si>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</si>
  <si>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</si>
  <si>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</si>
  <si>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</si>
  <si>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</si>
  <si>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</si>
  <si>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</si>
  <si>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</si>
  <si>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</si>
  <si>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</si>
  <si>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</si>
  <si>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</si>
  <si>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</si>
  <si>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</si>
  <si>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</si>
  <si>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</si>
  <si>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</si>
  <si>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</si>
  <si>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</si>
  <si>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</si>
  <si>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</si>
  <si>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</si>
  <si>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</si>
  <si>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</si>
  <si>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</si>
  <si>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</si>
  <si>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</si>
  <si>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</si>
  <si>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</si>
  <si>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</si>
  <si>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</si>
  <si>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</si>
  <si>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</si>
  <si>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</si>
  <si>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</si>
  <si>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</si>
  <si>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</si>
  <si>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</si>
  <si>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</si>
  <si>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</si>
  <si>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</si>
  <si>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</si>
  <si>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</si>
  <si>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</si>
  <si>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</si>
  <si>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</si>
  <si>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</si>
  <si>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</si>
  <si>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</si>
  <si>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</si>
  <si>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</si>
  <si>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</si>
  <si>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</si>
  <si>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</si>
  <si>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</si>
  <si>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</si>
  <si>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</si>
  <si>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</si>
  <si>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</si>
  <si>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</si>
  <si>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</si>
  <si>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</si>
  <si>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</si>
  <si>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</si>
  <si>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</si>
  <si>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</si>
  <si>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</si>
  <si>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</si>
  <si>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</si>
  <si>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</si>
  <si>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</si>
  <si>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</si>
  <si>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</si>
  <si>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</si>
  <si>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</si>
  <si>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</si>
  <si>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</si>
  <si>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</si>
  <si>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</si>
  <si>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</si>
  <si>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</si>
  <si>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</si>
  <si>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</si>
  <si>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</si>
  <si>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</si>
  <si>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</si>
  <si>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</si>
  <si>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</si>
  <si>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</si>
  <si>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</si>
  <si>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</si>
  <si>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</si>
  <si>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</si>
  <si>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</si>
  <si>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</si>
  <si>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</si>
  <si>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</si>
  <si>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</si>
  <si>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</si>
  <si>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</si>
  <si>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</si>
  <si>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</si>
  <si>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</si>
  <si>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</si>
  <si>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</si>
  <si>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</si>
  <si>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</si>
  <si>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</si>
  <si>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</si>
  <si>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</si>
  <si>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</si>
  <si>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</si>
  <si>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</si>
  <si>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</si>
  <si>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</si>
  <si>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</si>
  <si>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</si>
  <si>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</si>
  <si>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</si>
  <si>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</si>
  <si>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</si>
  <si>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</si>
  <si>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</si>
  <si>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</si>
  <si>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</si>
  <si>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</si>
  <si>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</si>
  <si>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</si>
  <si>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</si>
  <si>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</si>
  <si>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</si>
  <si>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</si>
  <si>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</si>
  <si>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</si>
  <si>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</si>
  <si>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</si>
  <si>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</si>
  <si>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</si>
  <si>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</si>
  <si>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</si>
  <si>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</si>
  <si>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</si>
  <si>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</si>
  <si>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</si>
  <si>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</si>
  <si>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</si>
  <si>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</si>
  <si>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</si>
  <si>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</si>
  <si>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</si>
  <si>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</si>
  <si>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</si>
  <si>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</si>
  <si>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</si>
  <si>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</si>
  <si>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</si>
  <si>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</si>
  <si>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</si>
  <si>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</si>
  <si>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</si>
  <si>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</si>
  <si>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</si>
  <si>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</si>
  <si>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</si>
  <si>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</si>
  <si>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</si>
  <si>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</si>
  <si>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</si>
  <si>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</si>
  <si>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</si>
  <si>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</si>
  <si>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</si>
  <si>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</si>
  <si>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</si>
  <si>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</si>
  <si>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</si>
  <si>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</si>
  <si>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</si>
  <si>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</si>
  <si>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</si>
  <si>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</si>
  <si>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</si>
  <si>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</si>
  <si>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</si>
  <si>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</si>
  <si>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</si>
  <si>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</si>
  <si>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</si>
  <si>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</si>
  <si>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</si>
  <si>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</si>
  <si>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</si>
  <si>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</si>
  <si>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</si>
  <si>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</si>
  <si>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</si>
  <si>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</si>
  <si>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</si>
  <si>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</si>
  <si>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</si>
  <si>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</si>
  <si>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</si>
  <si>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</si>
  <si>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</si>
  <si>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</si>
  <si>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</si>
  <si>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</si>
  <si>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</si>
  <si>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</si>
  <si>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</si>
  <si>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</si>
  <si>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</si>
  <si>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</si>
  <si>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</si>
  <si>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</si>
  <si>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</si>
  <si>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</si>
  <si>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</si>
  <si>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</si>
  <si>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</si>
  <si>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</si>
  <si>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</si>
  <si>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</si>
  <si>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</si>
  <si>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</si>
  <si>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</si>
  <si>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</si>
  <si>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</si>
  <si>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</si>
  <si>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</si>
  <si>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</si>
  <si>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</si>
  <si>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</si>
  <si>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</si>
  <si>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</si>
  <si>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</si>
  <si>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</si>
  <si>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</si>
  <si>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</si>
  <si>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</si>
  <si>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</si>
  <si>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</si>
  <si>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</si>
  <si>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</si>
  <si>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</si>
  <si>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</si>
  <si>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</si>
  <si>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</si>
  <si>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</si>
  <si>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</si>
  <si>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</si>
  <si>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</si>
  <si>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</si>
  <si>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</si>
  <si>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</si>
  <si>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</si>
  <si>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</si>
  <si>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</si>
  <si>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</si>
  <si>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</si>
  <si>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</si>
  <si>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</si>
  <si>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</si>
  <si>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</si>
  <si>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</si>
  <si>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</si>
  <si>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</si>
  <si>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</si>
  <si>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</si>
  <si>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</si>
  <si>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</si>
  <si>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</si>
  <si>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</si>
  <si>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</si>
  <si>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</si>
  <si>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</si>
  <si>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</si>
  <si>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</si>
  <si>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</si>
  <si>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</si>
  <si>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</si>
  <si>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</si>
  <si>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</si>
  <si>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</si>
  <si>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</si>
  <si>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</si>
  <si>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</si>
  <si>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</si>
  <si>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</si>
  <si>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</si>
  <si>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</si>
  <si>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</si>
  <si>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</si>
  <si>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</si>
  <si>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</si>
  <si>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</si>
  <si>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</si>
  <si>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</si>
  <si>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</si>
  <si>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</si>
  <si>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</si>
  <si>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</si>
  <si>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</si>
  <si>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</si>
  <si>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</si>
  <si>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</si>
  <si>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</si>
  <si>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</si>
  <si>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</si>
  <si>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</si>
  <si>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</si>
  <si>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</si>
  <si>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</si>
  <si>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</si>
  <si>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</si>
  <si>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</si>
  <si>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</si>
  <si>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</si>
  <si>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</si>
  <si>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</si>
  <si>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</si>
  <si>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</si>
  <si>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</si>
  <si>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</si>
  <si>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</si>
  <si>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</si>
  <si>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</si>
  <si>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</si>
  <si>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</si>
  <si>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</si>
  <si>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</si>
  <si>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</si>
  <si>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</si>
  <si>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</si>
  <si>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</si>
  <si>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</si>
  <si>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</si>
  <si>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</si>
  <si>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</si>
  <si>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</si>
  <si>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</si>
  <si>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</si>
  <si>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</si>
  <si>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</si>
  <si>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</si>
  <si>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</si>
  <si>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</si>
  <si>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</si>
  <si>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</si>
  <si>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</si>
  <si>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</si>
  <si>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</si>
  <si>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</si>
  <si>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</si>
  <si>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</si>
  <si>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</si>
  <si>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</si>
  <si>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</si>
  <si>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</si>
  <si>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</si>
  <si>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</si>
  <si>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</si>
  <si>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</si>
  <si>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</si>
  <si>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</si>
  <si>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</si>
  <si>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</si>
  <si>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</si>
  <si>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</si>
  <si>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</si>
  <si>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</si>
  <si>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</si>
  <si>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</si>
  <si>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</si>
  <si>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</si>
  <si>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</si>
  <si>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</si>
  <si>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</si>
  <si>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</si>
  <si>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</si>
  <si>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</si>
  <si>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</si>
  <si>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</si>
  <si>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</si>
  <si>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</si>
  <si>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</si>
  <si>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</si>
  <si>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</si>
  <si>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</si>
  <si>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</si>
  <si>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</si>
  <si>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</si>
  <si>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</si>
  <si>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</si>
  <si>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</si>
  <si>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</si>
  <si>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</si>
  <si>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</si>
  <si>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</si>
  <si>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</si>
  <si>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</si>
  <si>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</si>
  <si>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</si>
  <si>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</si>
  <si>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</si>
  <si>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</si>
  <si>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</si>
  <si>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</si>
  <si>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</si>
  <si>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</si>
  <si>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</si>
  <si>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</si>
  <si>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</si>
  <si>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</si>
  <si>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</si>
  <si>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</si>
  <si>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</si>
  <si>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</si>
  <si>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</si>
  <si>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</si>
  <si>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</si>
  <si>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</si>
  <si>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</si>
  <si>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</si>
  <si>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</si>
  <si>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</si>
  <si>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</si>
  <si>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</si>
  <si>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</si>
  <si>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</si>
  <si>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</si>
  <si>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</si>
  <si>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</si>
  <si>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</si>
  <si>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</si>
  <si>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</si>
  <si>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</si>
  <si>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</si>
  <si>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</si>
  <si>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</si>
  <si>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</si>
  <si>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</si>
  <si>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</si>
  <si>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</si>
  <si>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</si>
  <si>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</si>
  <si>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</si>
  <si>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</si>
  <si>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</si>
  <si>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</si>
  <si>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</si>
  <si>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</si>
  <si>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</si>
  <si>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</si>
  <si>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</si>
  <si>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</si>
  <si>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</si>
  <si>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</si>
  <si>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</si>
  <si>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</si>
  <si>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</si>
  <si>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</si>
  <si>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</si>
  <si>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</si>
  <si>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</si>
  <si>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</si>
  <si>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</si>
  <si>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</si>
  <si>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</si>
  <si>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</si>
  <si>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</si>
  <si>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</si>
  <si>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</si>
  <si>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</si>
  <si>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</si>
  <si>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</si>
  <si>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</si>
  <si>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</si>
  <si>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</si>
  <si>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</si>
  <si>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</si>
  <si>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</si>
  <si>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</si>
  <si>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</si>
  <si>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</si>
  <si>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</si>
  <si>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</si>
  <si>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</si>
  <si>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</si>
  <si>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</si>
  <si>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</si>
  <si>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</si>
  <si>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</si>
  <si>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</si>
  <si>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</si>
  <si>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</si>
  <si>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</si>
  <si>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</si>
  <si>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</si>
  <si>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</si>
  <si>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</si>
  <si>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</si>
  <si>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</si>
  <si>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</si>
  <si>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</si>
  <si>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</si>
  <si>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</si>
  <si>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</si>
  <si>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</si>
  <si>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</si>
  <si>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</si>
  <si>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</si>
  <si>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</si>
  <si>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</si>
  <si>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</si>
  <si>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</si>
  <si>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</si>
  <si>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</si>
  <si>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</si>
  <si>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</si>
  <si>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</si>
  <si>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</si>
  <si>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</si>
  <si>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</si>
  <si>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</si>
  <si>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</si>
  <si>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</si>
  <si>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</si>
  <si>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</si>
  <si>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</si>
  <si>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</si>
  <si>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</si>
  <si>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</si>
  <si>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</si>
  <si>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</si>
  <si>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</si>
  <si>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</si>
  <si>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</si>
  <si>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</si>
  <si>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</si>
  <si>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</si>
  <si>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</si>
  <si>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</si>
  <si>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</si>
  <si>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</si>
  <si>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</si>
  <si>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</si>
  <si>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</si>
  <si>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</si>
  <si>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</si>
  <si>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</si>
  <si>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</si>
  <si>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</si>
  <si>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</si>
  <si>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</si>
  <si>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</si>
  <si>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</si>
  <si>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</si>
  <si>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</si>
  <si>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</si>
  <si>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</si>
  <si>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</si>
  <si>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</si>
  <si>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</si>
  <si>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</si>
  <si>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</si>
  <si>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</si>
  <si>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</si>
  <si>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</si>
  <si>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</si>
  <si>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</si>
  <si>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</si>
  <si>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</si>
  <si>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</si>
  <si>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</si>
  <si>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</si>
  <si>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</si>
  <si>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</si>
  <si>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</si>
  <si>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</si>
  <si>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</si>
  <si>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</si>
  <si>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</si>
  <si>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</si>
  <si>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</si>
  <si>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</si>
  <si>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</si>
  <si>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</si>
  <si>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</si>
  <si>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</si>
  <si>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</si>
  <si>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</si>
  <si>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</si>
  <si>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</si>
  <si>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</si>
  <si>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</si>
  <si>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</si>
  <si>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</si>
  <si>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</si>
  <si>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</si>
  <si>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</si>
  <si>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</si>
  <si>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</si>
  <si>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</si>
  <si>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</si>
  <si>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</si>
  <si>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</si>
  <si>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</si>
  <si>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</si>
  <si>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</si>
  <si>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</si>
  <si>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</si>
  <si>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</si>
  <si>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</si>
  <si>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</si>
  <si>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</si>
  <si>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</si>
  <si>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</si>
  <si>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</si>
  <si>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</si>
  <si>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</si>
  <si>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</si>
  <si>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</si>
  <si>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</si>
  <si>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</si>
  <si>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</si>
  <si>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</si>
  <si>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</si>
  <si>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</si>
  <si>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</si>
  <si>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</si>
  <si>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</si>
  <si>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</si>
  <si>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</si>
  <si>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</si>
  <si>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</si>
  <si>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</si>
  <si>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</si>
  <si>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</si>
  <si>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</si>
  <si>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</si>
  <si>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</si>
  <si>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</si>
  <si>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</si>
  <si>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</si>
  <si>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</si>
  <si>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</si>
  <si>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</si>
  <si>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</si>
  <si>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</si>
  <si>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</si>
  <si>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</si>
  <si>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</si>
  <si>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</si>
  <si>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</si>
  <si>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</si>
  <si>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</si>
  <si>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</si>
  <si>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</si>
  <si>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</si>
  <si>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</si>
  <si>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</si>
  <si>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</si>
  <si>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</si>
  <si>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</si>
  <si>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</si>
  <si>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</si>
  <si>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</si>
  <si>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</si>
  <si>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</si>
  <si>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</si>
  <si>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</si>
  <si>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</si>
  <si>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</si>
  <si>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</si>
  <si>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</si>
  <si>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</si>
  <si>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</si>
  <si>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</si>
  <si>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</si>
  <si>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</si>
  <si>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</si>
  <si>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</si>
  <si>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</si>
  <si>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</si>
  <si>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</si>
  <si>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</si>
  <si>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</si>
  <si>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</si>
  <si>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</si>
  <si>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</si>
  <si>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</si>
  <si>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</si>
  <si>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</si>
  <si>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</si>
  <si>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</si>
  <si>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</si>
  <si>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</si>
  <si>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</si>
  <si>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</si>
  <si>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</si>
  <si>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</si>
  <si>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</si>
  <si>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</si>
  <si>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</si>
  <si>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</si>
  <si>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</si>
  <si>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</si>
  <si>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</si>
  <si>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</si>
  <si>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</si>
  <si>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</si>
  <si>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</si>
  <si>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</si>
  <si>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</si>
  <si>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</si>
  <si>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</si>
  <si>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</si>
  <si>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</si>
  <si>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</si>
  <si>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</si>
  <si>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</si>
  <si>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</si>
  <si>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</si>
  <si>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</si>
  <si>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</si>
  <si>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</si>
  <si>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</si>
  <si>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</si>
  <si>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</si>
  <si>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</si>
  <si>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</si>
  <si>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</si>
  <si>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</si>
  <si>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</si>
  <si>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</si>
  <si>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</si>
  <si>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</si>
  <si>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</si>
  <si>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</si>
  <si>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</si>
  <si>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</si>
  <si>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</si>
  <si>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</si>
  <si>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</si>
  <si>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</si>
  <si>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</si>
  <si>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</si>
  <si>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</si>
  <si>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</si>
  <si>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</si>
  <si>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</si>
  <si>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</si>
  <si>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</si>
  <si>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</si>
  <si>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</si>
  <si>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</si>
  <si>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</si>
  <si>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</si>
  <si>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</si>
  <si>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</si>
  <si>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</si>
  <si>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</si>
  <si>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</si>
  <si>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</si>
  <si>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</si>
  <si>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</si>
  <si>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</si>
  <si>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</si>
  <si>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</si>
  <si>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</si>
  <si>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</si>
  <si>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</si>
  <si>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</si>
  <si>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</si>
  <si>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</si>
  <si>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</si>
  <si>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</si>
  <si>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</si>
  <si>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</si>
  <si>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</si>
  <si>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</si>
  <si>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</si>
  <si>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</si>
  <si>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</si>
  <si>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</si>
  <si>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</si>
  <si>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</si>
  <si>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</si>
  <si>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</si>
  <si>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</si>
  <si>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</si>
  <si>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</si>
  <si>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</si>
  <si>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</si>
  <si>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</si>
  <si>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</si>
  <si>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</si>
  <si>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</si>
  <si>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</si>
  <si>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</si>
  <si>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</si>
  <si>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</si>
  <si>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</si>
  <si>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</si>
  <si>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</si>
  <si>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</si>
  <si>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</si>
  <si>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</si>
  <si>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</si>
  <si>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</si>
  <si>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</si>
  <si>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</si>
  <si>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</si>
  <si>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</si>
  <si>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</si>
  <si>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</si>
  <si>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</si>
  <si>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</si>
  <si>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</si>
  <si>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</si>
  <si>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</si>
  <si>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</si>
  <si>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</si>
  <si>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</si>
  <si>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</si>
  <si>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</si>
  <si>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</si>
  <si>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</si>
  <si>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</si>
  <si>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</si>
  <si>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</si>
  <si>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</si>
  <si>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</si>
  <si>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</si>
  <si>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</si>
  <si>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</si>
  <si>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</si>
  <si>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</si>
  <si>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</si>
  <si>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</si>
  <si>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</si>
  <si>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</si>
  <si>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</si>
  <si>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</si>
  <si>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</si>
  <si>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</si>
  <si>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</si>
  <si>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</si>
  <si>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</si>
  <si>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</si>
  <si>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</si>
  <si>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</si>
  <si>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</si>
  <si>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</si>
  <si>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</si>
  <si>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</si>
  <si>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</si>
  <si>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</si>
  <si>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</si>
  <si>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</si>
  <si>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</si>
  <si>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</si>
  <si>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</si>
  <si>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</si>
  <si>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</si>
  <si>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</si>
  <si>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</si>
  <si>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</si>
  <si>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</si>
  <si>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</si>
  <si>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</si>
  <si>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</si>
  <si>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</si>
  <si>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</si>
  <si>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</si>
  <si>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</si>
  <si>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</si>
  <si>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</si>
  <si>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</si>
  <si>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</si>
  <si>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</si>
  <si>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</si>
  <si>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</si>
  <si>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</si>
  <si>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</si>
  <si>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</si>
  <si>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</si>
  <si>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</si>
  <si>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</si>
  <si>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</si>
  <si>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</si>
  <si>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</si>
  <si>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</si>
  <si>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</si>
  <si>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</si>
  <si>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</si>
  <si>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</si>
  <si>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</si>
  <si>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</si>
  <si>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</si>
  <si>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</si>
  <si>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</si>
  <si>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</si>
  <si>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</si>
  <si>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</si>
  <si>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</si>
  <si>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</si>
  <si>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</si>
  <si>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</si>
  <si>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</si>
  <si>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</si>
  <si>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</si>
  <si>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</si>
  <si>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</si>
  <si>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</si>
  <si>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</si>
  <si>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</si>
  <si>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</si>
  <si>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</si>
  <si>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</si>
  <si>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</si>
  <si>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</si>
  <si>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</si>
  <si>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</si>
  <si>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</si>
  <si>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</si>
  <si>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</si>
  <si>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</si>
  <si>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</si>
  <si>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</si>
  <si>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</si>
  <si>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</si>
  <si>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</si>
  <si>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</si>
  <si>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</si>
  <si>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</si>
  <si>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</si>
  <si>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</si>
  <si>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</si>
  <si>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</si>
  <si>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</si>
  <si>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</si>
  <si>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</si>
  <si>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</si>
  <si>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</si>
  <si>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</si>
  <si>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</si>
  <si>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</si>
  <si>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</si>
  <si>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</si>
  <si>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</si>
  <si>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</si>
  <si>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</si>
  <si>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</si>
  <si>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</si>
  <si>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</si>
  <si>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</si>
  <si>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</si>
  <si>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</si>
  <si>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</si>
  <si>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</si>
  <si>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</si>
  <si>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</si>
  <si>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</si>
  <si>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</si>
  <si>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</si>
  <si>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</si>
  <si>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</si>
  <si>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</si>
  <si>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</si>
  <si>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</si>
  <si>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</si>
  <si>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</si>
  <si>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</si>
  <si>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</si>
  <si>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</si>
  <si>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</si>
  <si>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</si>
  <si>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</si>
  <si>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</si>
  <si>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</si>
  <si>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</si>
  <si>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</si>
  <si>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</si>
  <si>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</si>
  <si>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</si>
  <si>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</si>
  <si>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</si>
  <si>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</si>
  <si>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</si>
  <si>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</si>
  <si>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</si>
  <si>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</si>
  <si>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</si>
  <si>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</si>
  <si>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</si>
  <si>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</si>
  <si>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</si>
  <si>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</si>
  <si>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</si>
  <si>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</si>
  <si>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</si>
  <si>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</si>
  <si>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</si>
  <si>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</si>
  <si>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</si>
  <si>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</si>
  <si>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</si>
  <si>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</si>
  <si>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</si>
  <si>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</si>
  <si>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</si>
  <si>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</si>
  <si>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</si>
  <si>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</si>
  <si>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</si>
  <si>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</si>
  <si>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</si>
  <si>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</si>
  <si>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</si>
  <si>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</si>
  <si>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</si>
  <si>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</si>
  <si>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</si>
  <si>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</si>
  <si>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</si>
  <si>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</si>
  <si>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</si>
  <si>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</si>
  <si>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</si>
  <si>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</si>
  <si>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</si>
  <si>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</si>
  <si>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</si>
  <si>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</si>
  <si>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</si>
  <si>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</si>
  <si>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</si>
  <si>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</si>
  <si>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</si>
  <si>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</si>
  <si>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</si>
  <si>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</si>
  <si>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</si>
  <si>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</si>
  <si>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</si>
  <si>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</si>
  <si>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</si>
  <si>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</si>
  <si>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</si>
  <si>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</si>
  <si>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</si>
  <si>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</si>
  <si>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</si>
  <si>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</si>
  <si>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</si>
  <si>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</si>
  <si>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</si>
  <si>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</si>
  <si>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</si>
  <si>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</si>
  <si>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</si>
  <si>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</si>
  <si>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</si>
  <si>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</si>
  <si>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</si>
  <si>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</si>
  <si>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</si>
  <si>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</si>
  <si>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</si>
  <si>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</si>
  <si>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</si>
  <si>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</si>
  <si>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</si>
  <si>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</si>
  <si>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</si>
  <si>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</si>
  <si>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</si>
  <si>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</si>
  <si>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</si>
  <si>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</si>
  <si>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</si>
  <si>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</si>
  <si>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</si>
  <si>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</si>
  <si>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</si>
  <si>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</si>
  <si>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</si>
  <si>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</si>
  <si>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</si>
  <si>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</si>
  <si>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</si>
  <si>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</si>
  <si>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</si>
  <si>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</si>
  <si>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</si>
  <si>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</si>
  <si>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</si>
  <si>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</si>
  <si>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</si>
  <si>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</si>
  <si>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</si>
  <si>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</si>
  <si>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</si>
  <si>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</si>
  <si>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</si>
  <si>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</si>
  <si>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</si>
  <si>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</si>
  <si>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</si>
  <si>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</si>
  <si>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</si>
  <si>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</si>
  <si>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</si>
  <si>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</si>
  <si>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</si>
  <si>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</si>
  <si>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</si>
  <si>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</si>
  <si>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</si>
  <si>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</si>
  <si>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</si>
  <si>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</si>
  <si>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</si>
  <si>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</si>
  <si>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</si>
  <si>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</si>
  <si>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</si>
  <si>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</si>
  <si>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</si>
  <si>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</si>
  <si>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</si>
  <si>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</si>
  <si>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</si>
  <si>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</si>
  <si>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</si>
  <si>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</si>
  <si>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</si>
  <si>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</si>
  <si>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</si>
  <si>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</si>
  <si>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</si>
  <si>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</si>
  <si>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</si>
  <si>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</si>
  <si>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</si>
  <si>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</si>
  <si>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</si>
  <si>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</si>
  <si>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</si>
  <si>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</si>
  <si>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</si>
  <si>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</si>
  <si>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</si>
  <si>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</si>
  <si>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</si>
  <si>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</si>
  <si>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</si>
  <si>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</si>
  <si>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</si>
  <si>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</si>
  <si>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</si>
  <si>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</si>
  <si>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</si>
  <si>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</si>
  <si>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</si>
  <si>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</si>
  <si>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</si>
  <si>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</si>
  <si>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</si>
  <si>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</si>
  <si>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</si>
  <si>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</si>
  <si>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</si>
  <si>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</si>
  <si>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</si>
  <si>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</si>
  <si>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</si>
  <si>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</si>
  <si>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</si>
  <si>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</si>
  <si>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</si>
  <si>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</si>
  <si>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</si>
  <si>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</si>
  <si>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</si>
  <si>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</si>
  <si>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</si>
  <si>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</si>
  <si>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</si>
  <si>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</si>
  <si>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</si>
  <si>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</si>
  <si>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</si>
  <si>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</si>
  <si>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</si>
  <si>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</si>
  <si>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</si>
  <si>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</si>
  <si>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</si>
  <si>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</si>
  <si>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</si>
  <si>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</si>
  <si>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</si>
  <si>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</si>
  <si>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</si>
  <si>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</si>
  <si>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</si>
  <si>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</si>
  <si>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</si>
  <si>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</si>
  <si>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</si>
  <si>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</si>
  <si>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</si>
  <si>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</si>
  <si>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</si>
  <si>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</si>
  <si>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</si>
  <si>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</si>
  <si>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</si>
  <si>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</si>
  <si>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</si>
  <si>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</si>
  <si>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</si>
  <si>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</si>
  <si>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</si>
  <si>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</si>
  <si>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</si>
  <si>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</si>
  <si>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</si>
  <si>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</si>
  <si>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</si>
  <si>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</si>
  <si>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</si>
  <si>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</si>
  <si>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</si>
  <si>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</si>
  <si>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</si>
  <si>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</si>
  <si>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</si>
  <si>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</si>
  <si>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</si>
  <si>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</si>
  <si>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</si>
  <si>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</si>
  <si>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</si>
  <si>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</si>
  <si>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</si>
  <si>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</si>
  <si>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</si>
  <si>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</si>
  <si>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</si>
  <si>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</si>
  <si>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</si>
  <si>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</si>
  <si>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</si>
  <si>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</si>
  <si>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</si>
  <si>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</si>
  <si>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</si>
  <si>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</si>
  <si>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</si>
  <si>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</si>
  <si>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</si>
  <si>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</si>
  <si>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</si>
  <si>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</si>
  <si>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</si>
  <si>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</si>
  <si>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</si>
  <si>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</si>
  <si>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</si>
  <si>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</si>
  <si>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</si>
  <si>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</si>
  <si>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</si>
  <si>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</si>
  <si>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</si>
  <si>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</si>
  <si>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</si>
  <si>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</si>
  <si>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</si>
  <si>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</si>
  <si>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</si>
  <si>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</si>
  <si>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</si>
  <si>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</si>
  <si>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</si>
  <si>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</si>
  <si>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</si>
  <si>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</si>
  <si>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</si>
  <si>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</si>
  <si>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</si>
  <si>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</si>
  <si>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</si>
  <si>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</si>
  <si>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</si>
  <si>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</si>
  <si>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</si>
  <si>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</si>
  <si>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</si>
  <si>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</si>
  <si>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</si>
  <si>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</si>
  <si>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</si>
  <si>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</si>
  <si>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</si>
  <si>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</si>
  <si>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</si>
  <si>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</si>
  <si>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</si>
  <si>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</si>
  <si>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</si>
  <si>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</si>
  <si>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</si>
  <si>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</si>
  <si>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</si>
  <si>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</si>
  <si>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</si>
  <si>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</si>
  <si>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</si>
  <si>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</si>
  <si>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</si>
  <si>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</si>
  <si>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</si>
  <si>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</si>
  <si>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</si>
  <si>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</si>
  <si>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</si>
  <si>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</si>
  <si>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</si>
  <si>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</si>
  <si>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</si>
  <si>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</si>
  <si>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</si>
  <si>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</si>
  <si>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</si>
  <si>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</si>
  <si>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</si>
  <si>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</si>
  <si>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</si>
  <si>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</si>
  <si>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</si>
  <si>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</si>
  <si>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</si>
  <si>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</si>
  <si>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</si>
  <si>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</si>
  <si>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</si>
  <si>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</si>
  <si>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</si>
  <si>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</si>
  <si>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</si>
  <si>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</si>
  <si>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</si>
  <si>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</si>
  <si>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</si>
  <si>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</si>
  <si>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</si>
  <si>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</si>
  <si>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</si>
  <si>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</si>
  <si>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</si>
  <si>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</si>
  <si>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</si>
  <si>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</si>
  <si>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</si>
  <si>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</si>
  <si>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</si>
  <si>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</si>
  <si>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</si>
  <si>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</si>
  <si>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</si>
  <si>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</si>
  <si>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</si>
  <si>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</si>
  <si>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</si>
  <si>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</si>
  <si>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</si>
  <si>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</si>
  <si>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</si>
  <si>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</si>
  <si>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</si>
  <si>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</si>
  <si>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</si>
  <si>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</si>
  <si>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</si>
  <si>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</si>
  <si>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</si>
  <si>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</si>
  <si>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</si>
  <si>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</si>
  <si>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</si>
  <si>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</si>
  <si>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</si>
  <si>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</si>
  <si>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</si>
  <si>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</si>
  <si>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</si>
  <si>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</si>
  <si>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</si>
  <si>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</si>
  <si>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</si>
  <si>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</si>
  <si>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</si>
  <si>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</si>
  <si>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</si>
  <si>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</si>
  <si>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</si>
  <si>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</si>
  <si>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</si>
  <si>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</si>
  <si>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</si>
  <si>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</si>
  <si>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</si>
  <si>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</si>
  <si>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</si>
  <si>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</si>
  <si>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</si>
  <si>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</si>
  <si>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</si>
  <si>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</si>
  <si>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</si>
  <si>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</si>
  <si>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</si>
  <si>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</si>
  <si>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</si>
  <si>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</si>
  <si>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</si>
  <si>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</si>
  <si>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</si>
  <si>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</si>
  <si>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</si>
  <si>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</si>
  <si>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</si>
  <si>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</si>
  <si>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</si>
  <si>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</si>
  <si>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</si>
  <si>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</si>
  <si>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</si>
  <si>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</si>
  <si>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</si>
  <si>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</si>
  <si>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</si>
  <si>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</si>
  <si>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</si>
  <si>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</si>
  <si>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</si>
  <si>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</si>
  <si>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</si>
  <si>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</si>
  <si>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</si>
  <si>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</si>
  <si>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</si>
  <si>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</si>
  <si>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</si>
  <si>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</si>
  <si>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</si>
  <si>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</si>
  <si>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</si>
  <si>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</si>
  <si>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</si>
  <si>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</si>
  <si>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</si>
  <si>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</si>
  <si>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</si>
  <si>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</si>
  <si>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</si>
  <si>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</si>
  <si>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</si>
  <si>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</si>
  <si>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</si>
  <si>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</si>
  <si>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</si>
  <si>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</si>
  <si>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</si>
  <si>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</si>
  <si>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</si>
  <si>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</si>
  <si>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</si>
  <si>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</si>
  <si>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</si>
  <si>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</si>
  <si>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</si>
  <si>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</si>
  <si>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</si>
  <si>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</si>
  <si>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</si>
  <si>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</si>
  <si>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</si>
  <si>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</si>
  <si>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</si>
  <si>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</si>
  <si>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</si>
  <si>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</si>
  <si>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</si>
  <si>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</si>
  <si>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</si>
  <si>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</si>
  <si>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</si>
  <si>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</si>
  <si>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</si>
  <si>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</si>
  <si>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</si>
  <si>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</si>
  <si>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</si>
  <si>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</si>
  <si>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</si>
  <si>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</si>
  <si>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</si>
  <si>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</si>
  <si>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</si>
  <si>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</si>
  <si>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</si>
  <si>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</si>
  <si>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</si>
  <si>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</si>
  <si>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</si>
  <si>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</si>
  <si>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</si>
  <si>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</si>
  <si>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</si>
  <si>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</si>
  <si>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</si>
  <si>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</si>
  <si>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</si>
  <si>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</si>
  <si>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</si>
  <si>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</si>
  <si>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</si>
  <si>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</si>
  <si>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</si>
  <si>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</si>
  <si>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</si>
  <si>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</si>
  <si>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</si>
  <si>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</si>
  <si>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</si>
  <si>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</si>
  <si>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</si>
  <si>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</si>
  <si>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</si>
  <si>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</si>
  <si>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</si>
  <si>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</si>
  <si>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</si>
  <si>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</si>
  <si>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</si>
  <si>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</si>
  <si>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</si>
  <si>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</si>
  <si>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</si>
  <si>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</si>
  <si>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</si>
  <si>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</si>
  <si>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</si>
  <si>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</si>
  <si>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</si>
  <si>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</si>
  <si>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</si>
  <si>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</si>
  <si>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</si>
  <si>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</si>
  <si>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</si>
  <si>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</si>
  <si>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</si>
  <si>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</si>
  <si>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</si>
  <si>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</si>
  <si>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</si>
  <si>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</si>
  <si>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</si>
  <si>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</si>
  <si>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</si>
  <si>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</si>
  <si>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</si>
  <si>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</si>
  <si>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</si>
  <si>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</si>
  <si>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</si>
  <si>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</si>
  <si>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</si>
  <si>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</si>
  <si>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</si>
  <si>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</si>
  <si>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</si>
  <si>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</si>
  <si>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</si>
  <si>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</si>
  <si>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</si>
  <si>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</si>
  <si>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</si>
  <si>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</si>
  <si>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</si>
  <si>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</si>
  <si>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</si>
  <si>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</si>
  <si>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</si>
  <si>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</si>
  <si>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</si>
  <si>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</si>
  <si>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</si>
  <si>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</si>
  <si>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</si>
  <si>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</si>
  <si>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</si>
  <si>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</si>
  <si>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</si>
  <si>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</si>
  <si>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</si>
  <si>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</si>
  <si>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</si>
  <si>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</si>
  <si>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</si>
  <si>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</si>
  <si>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</si>
  <si>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</si>
  <si>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</si>
  <si>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</si>
  <si>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</si>
  <si>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</si>
  <si>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</si>
  <si>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</si>
  <si>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</si>
  <si>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</si>
  <si>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</si>
  <si>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</si>
  <si>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</si>
  <si>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</si>
  <si>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</si>
  <si>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</si>
  <si>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</si>
  <si>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</si>
  <si>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</si>
  <si>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</si>
  <si>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</si>
  <si>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</si>
  <si>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</si>
  <si>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</si>
  <si>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</si>
  <si>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</si>
  <si>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</si>
  <si>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</si>
  <si>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</si>
  <si>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</si>
  <si>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</si>
  <si>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</si>
  <si>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</si>
  <si>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</si>
  <si>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</si>
  <si>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</si>
  <si>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</si>
  <si>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</si>
  <si>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</si>
  <si>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</si>
  <si>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</si>
  <si>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</si>
  <si>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</si>
  <si>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</si>
  <si>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</si>
  <si>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</si>
  <si>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</si>
  <si>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</si>
  <si>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</si>
  <si>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</si>
  <si>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</si>
  <si>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</si>
  <si>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</si>
  <si>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</si>
  <si>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</si>
  <si>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</si>
  <si>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</si>
  <si>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</si>
  <si>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</si>
  <si>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</si>
  <si>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</si>
  <si>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</si>
  <si>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</si>
  <si>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</si>
  <si>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</si>
  <si>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</si>
  <si>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</si>
  <si>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</si>
  <si>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</si>
  <si>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</si>
  <si>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</si>
  <si>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</si>
  <si>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</si>
  <si>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</si>
  <si>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</si>
  <si>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</si>
  <si>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</si>
  <si>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</si>
  <si>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</si>
  <si>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</si>
  <si>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</si>
  <si>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</si>
  <si>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</si>
  <si>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</si>
  <si>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</si>
  <si>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</si>
  <si>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</si>
  <si>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</si>
  <si>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</si>
  <si>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</si>
  <si>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</si>
  <si>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</si>
  <si>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</si>
  <si>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</si>
  <si>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</si>
  <si>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</si>
  <si>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</si>
  <si>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</si>
  <si>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</si>
  <si>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</si>
  <si>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</si>
  <si>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</si>
  <si>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</si>
  <si>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</si>
  <si>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</si>
  <si>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</si>
  <si>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</si>
  <si>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</si>
  <si>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</si>
  <si>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</si>
  <si>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</si>
  <si>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</si>
  <si>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</si>
  <si>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</si>
  <si>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</si>
  <si>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</si>
  <si>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</si>
  <si>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</si>
  <si>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</si>
  <si>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</si>
  <si>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</si>
  <si>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</si>
  <si>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</si>
  <si>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</si>
  <si>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</si>
  <si>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</si>
  <si>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</si>
  <si>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</si>
  <si>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</si>
  <si>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</si>
  <si>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</si>
  <si>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</si>
  <si>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</si>
  <si>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</si>
  <si>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</si>
  <si>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</si>
  <si>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</si>
  <si>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</si>
  <si>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</si>
  <si>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</si>
  <si>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</si>
  <si>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</si>
  <si>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</si>
  <si>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</si>
  <si>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</si>
  <si>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</si>
  <si>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</si>
  <si>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</si>
  <si>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</si>
  <si>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</si>
  <si>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</si>
  <si>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</si>
  <si>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</si>
  <si>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</si>
  <si>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</si>
  <si>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</si>
  <si>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</si>
  <si>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</si>
  <si>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</si>
  <si>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</si>
  <si>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</si>
  <si>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</si>
  <si>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</si>
  <si>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</si>
  <si>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</si>
  <si>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</si>
  <si>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</si>
  <si>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</si>
  <si>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</si>
  <si>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</si>
  <si>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</si>
  <si>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</si>
  <si>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</si>
  <si>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</si>
  <si>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</si>
  <si>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</si>
  <si>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</si>
  <si>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</si>
  <si>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</si>
  <si>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</si>
  <si>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</si>
  <si>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</si>
  <si>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</si>
  <si>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</si>
  <si>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</si>
  <si>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</si>
  <si>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</si>
  <si>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</si>
  <si>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</si>
  <si>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</si>
  <si>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</si>
  <si>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</si>
  <si>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</si>
  <si>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</si>
  <si>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</si>
  <si>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</si>
  <si>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</si>
  <si>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</si>
  <si>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</si>
  <si>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</si>
  <si>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</si>
  <si>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</si>
  <si>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</si>
  <si>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</si>
  <si>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</si>
  <si>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</si>
  <si>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</si>
  <si>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</si>
  <si>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</si>
  <si>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</si>
  <si>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</si>
  <si>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</si>
  <si>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</si>
  <si>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</si>
  <si>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</si>
  <si>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</si>
  <si>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</si>
  <si>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</si>
  <si>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</si>
  <si>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</si>
  <si>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</si>
  <si>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</si>
  <si>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</si>
  <si>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</si>
  <si>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</si>
  <si>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</si>
  <si>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</si>
  <si>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</si>
  <si>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</si>
  <si>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</si>
  <si>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</si>
  <si>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</si>
  <si>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</si>
  <si>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</si>
  <si>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</si>
  <si>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</si>
  <si>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</si>
  <si>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</si>
  <si>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</si>
  <si>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</si>
  <si>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</si>
  <si>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</si>
  <si>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</si>
  <si>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</si>
  <si>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</si>
  <si>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</si>
  <si>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</si>
  <si>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</si>
  <si>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</si>
  <si>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</si>
  <si>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</si>
  <si>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</si>
  <si>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</si>
  <si>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</si>
  <si>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</si>
  <si>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</si>
  <si>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</si>
  <si>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</si>
  <si>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</si>
  <si>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</si>
  <si>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</si>
  <si>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</si>
  <si>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</si>
  <si>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</si>
  <si>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</si>
  <si>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</si>
  <si>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</si>
  <si>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</si>
  <si>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</si>
  <si>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</si>
  <si>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</si>
  <si>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</si>
  <si>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</si>
  <si>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</si>
  <si>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</si>
  <si>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</si>
  <si>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</si>
  <si>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</si>
  <si>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</si>
  <si>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</si>
  <si>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</si>
  <si>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</si>
  <si>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</si>
  <si>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</si>
  <si>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</si>
  <si>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</si>
  <si>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</si>
  <si>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</si>
  <si>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</si>
  <si>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</si>
  <si>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</si>
  <si>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</si>
  <si>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</si>
  <si>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</si>
  <si>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</si>
  <si>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</si>
  <si>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</si>
  <si>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</si>
  <si>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</si>
  <si>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</si>
  <si>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</si>
  <si>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</si>
  <si>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</si>
  <si>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</si>
  <si>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</si>
  <si>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</si>
  <si>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</si>
  <si>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</si>
  <si>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</si>
  <si>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</si>
  <si>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</si>
  <si>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</si>
  <si>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</si>
  <si>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</si>
  <si>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</si>
  <si>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</si>
  <si>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</si>
  <si>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</si>
  <si>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</si>
  <si>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</si>
  <si>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</si>
  <si>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</si>
  <si>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</si>
  <si>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</si>
  <si>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</si>
  <si>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</si>
  <si>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</si>
  <si>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</si>
  <si>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</si>
  <si>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</si>
  <si>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</si>
  <si>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</si>
  <si>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</si>
  <si>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</si>
  <si>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</si>
  <si>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</si>
  <si>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</si>
  <si>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</si>
  <si>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</si>
  <si>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</si>
  <si>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</si>
  <si>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</si>
  <si>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</si>
  <si>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</si>
  <si>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</si>
  <si>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</si>
  <si>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</si>
  <si>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</si>
  <si>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</si>
  <si>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</si>
  <si>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</si>
  <si>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</si>
  <si>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</si>
  <si>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</si>
  <si>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</si>
  <si>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</si>
  <si>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</si>
  <si>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</si>
  <si>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</si>
  <si>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</si>
  <si>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</si>
  <si>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</si>
  <si>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</si>
  <si>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</si>
  <si>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</si>
  <si>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</si>
  <si>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</si>
  <si>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</si>
  <si>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</si>
  <si>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</si>
  <si>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</si>
  <si>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</si>
  <si>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</si>
  <si>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</si>
  <si>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</si>
  <si>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</si>
  <si>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</si>
  <si>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</si>
  <si>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</si>
  <si>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</si>
  <si>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</si>
  <si>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</si>
  <si>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</si>
  <si>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</si>
  <si>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</si>
  <si>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</si>
  <si>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</si>
  <si>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</si>
  <si>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</si>
  <si>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</si>
  <si>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</si>
  <si>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</si>
  <si>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</si>
  <si>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</si>
  <si>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</si>
  <si>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</si>
  <si>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</si>
  <si>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</si>
  <si>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</si>
  <si>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</si>
  <si>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</si>
  <si>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</si>
  <si>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</si>
  <si>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</si>
  <si>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</si>
  <si>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</si>
  <si>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</si>
  <si>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</si>
  <si>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</si>
  <si>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</si>
  <si>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</si>
  <si>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</si>
  <si>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</si>
  <si>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</si>
  <si>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</si>
  <si>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</si>
  <si>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</si>
  <si>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</si>
  <si>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</si>
  <si>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</si>
  <si>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</si>
  <si>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</si>
  <si>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</si>
  <si>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</si>
  <si>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</si>
  <si>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</si>
  <si>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</si>
  <si>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</si>
  <si>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</si>
  <si>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</si>
  <si>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</si>
  <si>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</si>
  <si>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</si>
  <si>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</si>
  <si>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</si>
  <si>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</si>
  <si>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</si>
  <si>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</si>
  <si>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</si>
  <si>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</si>
  <si>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</si>
  <si>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</si>
  <si>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</si>
  <si>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</si>
  <si>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</si>
  <si>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</si>
  <si>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</si>
  <si>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</si>
  <si>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</si>
  <si>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</si>
  <si>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</si>
  <si>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</si>
  <si>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</si>
  <si>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</si>
  <si>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</si>
  <si>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</si>
  <si>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</si>
  <si>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</si>
  <si>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</si>
  <si>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</si>
  <si>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</si>
  <si>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</si>
  <si>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</si>
  <si>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</si>
  <si>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</si>
  <si>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</si>
  <si>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</si>
  <si>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</si>
  <si>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</si>
  <si>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</si>
  <si>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</si>
  <si>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</si>
  <si>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</si>
  <si>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</si>
  <si>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</si>
  <si>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</si>
  <si>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</si>
  <si>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</si>
  <si>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</si>
  <si>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</si>
  <si>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</si>
  <si>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</si>
  <si>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</si>
  <si>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</si>
  <si>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</si>
  <si>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</si>
  <si>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</si>
  <si>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</si>
  <si>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</si>
  <si>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</si>
  <si>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</si>
  <si>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</si>
  <si>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</si>
  <si>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</si>
  <si>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</si>
  <si>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</si>
  <si>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</si>
  <si>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</si>
  <si>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</si>
  <si>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</si>
  <si>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</si>
  <si>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</si>
  <si>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</si>
  <si>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</si>
  <si>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</si>
  <si>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</si>
  <si>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</si>
  <si>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</si>
  <si>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</si>
  <si>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</si>
  <si>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</si>
  <si>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</si>
  <si>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</si>
  <si>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</si>
  <si>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</si>
  <si>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</si>
  <si>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</si>
  <si>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</si>
  <si>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</si>
  <si>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</si>
  <si>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</si>
  <si>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</si>
  <si>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</si>
  <si>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</si>
  <si>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</si>
  <si>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</si>
  <si>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</si>
  <si>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</si>
  <si>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</si>
  <si>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</si>
  <si>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</si>
  <si>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</si>
  <si>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</si>
  <si>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</si>
  <si>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</si>
  <si>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</si>
  <si>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</si>
  <si>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</si>
  <si>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</si>
  <si>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</si>
  <si>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</si>
  <si>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</si>
  <si>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</si>
  <si>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</si>
  <si>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</si>
  <si>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</si>
  <si>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</si>
  <si>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</si>
  <si>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</si>
  <si>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</si>
  <si>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</si>
  <si>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</si>
  <si>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</si>
  <si>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</si>
  <si>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</si>
  <si>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</si>
  <si>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</si>
  <si>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</si>
  <si>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</si>
  <si>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</si>
  <si>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</si>
  <si>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</si>
  <si>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</si>
  <si>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</si>
  <si>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</si>
  <si>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</si>
  <si>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</si>
  <si>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</si>
  <si>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</si>
  <si>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</si>
  <si>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</si>
  <si>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</si>
  <si>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</si>
  <si>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</si>
  <si>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</si>
  <si>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</si>
  <si>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</si>
  <si>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</si>
  <si>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</si>
  <si>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</si>
  <si>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</si>
  <si>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</si>
  <si>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</si>
  <si>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</si>
  <si>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</si>
  <si>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</si>
  <si>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</si>
  <si>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</si>
  <si>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</si>
  <si>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</si>
  <si>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</si>
  <si>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</si>
  <si>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</si>
  <si>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</si>
  <si>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</si>
  <si>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</si>
  <si>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</si>
  <si>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</si>
  <si>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</si>
  <si>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</si>
  <si>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</si>
  <si>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</si>
  <si>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</si>
  <si>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</si>
  <si>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</si>
  <si>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</si>
  <si>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</si>
  <si>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</si>
  <si>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</si>
  <si>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</si>
  <si>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</si>
  <si>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</si>
  <si>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</si>
  <si>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</si>
  <si>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</si>
  <si>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</si>
  <si>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</si>
  <si>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</si>
  <si>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</si>
  <si>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</si>
  <si>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</si>
  <si>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</si>
  <si>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</si>
  <si>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</si>
  <si>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</si>
  <si>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</si>
  <si>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</si>
  <si>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</si>
  <si>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</si>
  <si>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</si>
  <si>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</si>
  <si>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</si>
  <si>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</si>
  <si>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</si>
  <si>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</si>
  <si>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</si>
  <si>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</si>
  <si>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</si>
  <si>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</si>
  <si>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</si>
  <si>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</si>
  <si>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</si>
  <si>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</si>
  <si>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</si>
  <si>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</si>
  <si>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</si>
  <si>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</si>
  <si>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</si>
  <si>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</si>
  <si>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</si>
  <si>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</si>
  <si>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</si>
  <si>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</si>
  <si>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</si>
  <si>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</si>
  <si>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</si>
  <si>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</si>
  <si>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</si>
  <si>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</si>
  <si>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</si>
  <si>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</si>
  <si>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</si>
  <si>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</si>
  <si>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</si>
  <si>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</si>
  <si>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</si>
  <si>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</si>
  <si>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</si>
  <si>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</si>
  <si>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</si>
  <si>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</si>
  <si>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</si>
  <si>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</si>
  <si>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</si>
  <si>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</si>
  <si>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</si>
  <si>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</si>
  <si>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</si>
  <si>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</si>
  <si>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</si>
  <si>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</si>
  <si>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</si>
  <si>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</si>
  <si>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</si>
  <si>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</si>
  <si>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</si>
  <si>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</si>
  <si>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</si>
  <si>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</si>
  <si>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</si>
  <si>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</si>
  <si>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</si>
  <si>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</si>
  <si>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</si>
  <si>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</si>
  <si>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</si>
  <si>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</si>
  <si>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</si>
  <si>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</si>
  <si>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</si>
  <si>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</si>
  <si>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</si>
  <si>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</si>
  <si>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</si>
  <si>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</si>
  <si>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</si>
  <si>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</si>
  <si>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</si>
  <si>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</si>
  <si>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</si>
  <si>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</si>
  <si>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</si>
  <si>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</si>
  <si>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</si>
  <si>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</si>
  <si>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</si>
  <si>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</si>
  <si>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</si>
  <si>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</si>
  <si>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</si>
  <si>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</si>
  <si>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</si>
  <si>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</si>
  <si>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</si>
  <si>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</si>
  <si>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</si>
  <si>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</si>
  <si>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</si>
  <si>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</si>
  <si>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</si>
  <si>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</si>
  <si>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</si>
  <si>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</si>
  <si>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</si>
  <si>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</si>
  <si>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</si>
  <si>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</si>
  <si>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</si>
  <si>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</si>
  <si>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</si>
  <si>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</si>
  <si>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</si>
  <si>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</si>
  <si>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</si>
  <si>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</si>
  <si>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</si>
  <si>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</si>
  <si>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</si>
  <si>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</si>
  <si>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</si>
  <si>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</si>
  <si>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</si>
  <si>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</si>
  <si>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</si>
  <si>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</si>
  <si>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</si>
  <si>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</si>
  <si>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</si>
  <si>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</si>
  <si>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</si>
  <si>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</si>
  <si>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</si>
  <si>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</si>
  <si>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</si>
  <si>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</si>
  <si>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</si>
  <si>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</si>
  <si>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</si>
  <si>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</si>
  <si>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</si>
  <si>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</si>
  <si>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</si>
  <si>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</si>
  <si>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</si>
  <si>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</si>
  <si>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</si>
  <si>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</si>
  <si>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</si>
  <si>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</si>
  <si>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</si>
  <si>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</si>
  <si>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</si>
  <si>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</si>
  <si>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</si>
  <si>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</si>
  <si>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</si>
  <si>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</si>
  <si>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</si>
  <si>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</si>
  <si>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</si>
  <si>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</si>
  <si>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</si>
  <si>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</si>
  <si>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</si>
  <si>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</si>
  <si>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</si>
  <si>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</si>
  <si>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</si>
  <si>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</si>
  <si>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</si>
  <si>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</si>
  <si>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</si>
  <si>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</si>
  <si>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</si>
  <si>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</si>
  <si>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</si>
  <si>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</si>
  <si>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</si>
  <si>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</si>
  <si>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</si>
  <si>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</si>
  <si>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</si>
  <si>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</si>
  <si>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</si>
  <si>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</si>
  <si>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</si>
  <si>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</si>
  <si>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</si>
  <si>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</si>
  <si>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</si>
  <si>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</si>
  <si>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</si>
  <si>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</si>
  <si>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</si>
  <si>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</si>
  <si>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</si>
  <si>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</si>
  <si>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</si>
  <si>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</si>
  <si>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</si>
  <si>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</si>
  <si>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</si>
  <si>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</si>
  <si>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</si>
  <si>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</si>
  <si>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</si>
  <si>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</si>
  <si>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</si>
  <si>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</si>
  <si>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</si>
  <si>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</si>
  <si>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</si>
  <si>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</si>
  <si>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</si>
  <si>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</si>
  <si>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</si>
  <si>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</si>
  <si>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</si>
  <si>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</si>
  <si>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</si>
  <si>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</si>
  <si>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</si>
  <si>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</si>
  <si>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</si>
  <si>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</si>
  <si>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</si>
  <si>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</si>
  <si>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</si>
  <si>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</si>
  <si>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</si>
  <si>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</si>
  <si>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</si>
  <si>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</si>
  <si>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</si>
  <si>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</si>
  <si>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</si>
  <si>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</si>
  <si>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</si>
  <si>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</si>
  <si>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</si>
  <si>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</si>
  <si>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</si>
  <si>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</si>
  <si>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</si>
  <si>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</si>
  <si>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</si>
  <si>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</si>
  <si>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</si>
  <si>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</si>
  <si>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</si>
  <si>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</si>
  <si>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</si>
  <si>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</si>
  <si>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</si>
  <si>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</si>
  <si>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</si>
  <si>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</si>
  <si>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</si>
  <si>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</si>
  <si>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</si>
  <si>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</si>
  <si>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</si>
  <si>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</si>
  <si>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</si>
  <si>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</si>
  <si>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</si>
  <si>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</si>
  <si>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</si>
  <si>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</si>
  <si>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</si>
  <si>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</si>
  <si>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</si>
  <si>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</si>
  <si>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</si>
  <si>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</si>
  <si>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</si>
  <si>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</si>
  <si>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</si>
  <si>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</si>
  <si>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</si>
  <si>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</si>
  <si>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</si>
  <si>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</si>
  <si>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</si>
  <si>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</si>
  <si>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</si>
  <si>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</si>
  <si>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</si>
  <si>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</si>
  <si>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</si>
  <si>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</si>
  <si>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</si>
  <si>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</si>
  <si>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</si>
  <si>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</si>
  <si>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</si>
  <si>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</si>
  <si>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</si>
  <si>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</si>
  <si>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</si>
  <si>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</si>
  <si>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</si>
  <si>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</si>
  <si>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</si>
  <si>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</si>
  <si>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</si>
  <si>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</si>
  <si>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</si>
  <si>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</si>
  <si>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</si>
  <si>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</si>
  <si>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</si>
  <si>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</si>
  <si>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</si>
  <si>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</si>
  <si>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</si>
  <si>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</si>
  <si>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</si>
  <si>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</si>
  <si>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</si>
  <si>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</si>
  <si>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</si>
  <si>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</si>
  <si>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</si>
  <si>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</si>
  <si>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</si>
  <si>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</si>
  <si>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</si>
  <si>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</si>
  <si>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</si>
  <si>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</si>
  <si>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</si>
  <si>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</si>
  <si>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</si>
  <si>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</si>
  <si>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</si>
  <si>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</si>
  <si>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</si>
  <si>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</si>
  <si>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</si>
  <si>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</si>
  <si>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</si>
  <si>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</si>
  <si>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</si>
  <si>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</si>
  <si>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</si>
  <si>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</si>
  <si>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</si>
  <si>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</si>
  <si>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</si>
  <si>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</si>
  <si>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</si>
  <si>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</si>
  <si>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</si>
  <si>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</si>
  <si>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</si>
  <si>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</si>
  <si>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</si>
  <si>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</si>
  <si>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</si>
  <si>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</si>
  <si>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</si>
  <si>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</si>
  <si>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</si>
  <si>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</si>
  <si>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</si>
  <si>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</si>
  <si>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</si>
  <si>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</si>
  <si>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</si>
  <si>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</si>
  <si>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</si>
  <si>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</si>
  <si>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</si>
  <si>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</si>
  <si>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</si>
  <si>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</si>
  <si>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</si>
  <si>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</si>
  <si>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</si>
  <si>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</si>
  <si>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</si>
  <si>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</si>
  <si>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</si>
  <si>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</si>
  <si>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</si>
  <si>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</si>
  <si>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</si>
  <si>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</si>
  <si>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</si>
  <si>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</si>
  <si>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</si>
  <si>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</si>
  <si>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</si>
  <si>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</si>
  <si>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</si>
  <si>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</si>
  <si>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</si>
  <si>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</si>
  <si>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</si>
  <si>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</si>
  <si>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</si>
  <si>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</si>
  <si>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</si>
  <si>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</si>
  <si>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</si>
  <si>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</si>
  <si>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</si>
  <si>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</si>
  <si>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</si>
  <si>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</si>
  <si>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</si>
  <si>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</si>
  <si>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</si>
  <si>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</si>
  <si>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</si>
  <si>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</si>
  <si>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</si>
  <si>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</si>
  <si>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</si>
  <si>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</si>
  <si>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</si>
  <si>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</si>
  <si>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</si>
  <si>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</si>
  <si>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</si>
  <si>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</si>
  <si>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</si>
  <si>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</si>
  <si>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</si>
  <si>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</si>
  <si>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</si>
  <si>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</si>
  <si>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</si>
  <si>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</si>
  <si>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</si>
  <si>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</si>
  <si>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</si>
  <si>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</si>
  <si>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</si>
  <si>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</si>
  <si>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</si>
  <si>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</si>
  <si>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</si>
  <si>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</si>
  <si>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</si>
  <si>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</si>
  <si>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</si>
  <si>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</si>
  <si>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</si>
  <si>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</si>
  <si>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</si>
  <si>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</si>
  <si>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</si>
  <si>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</si>
  <si>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</si>
  <si>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</si>
  <si>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</si>
  <si>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</si>
  <si>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</si>
  <si>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</si>
  <si>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</si>
  <si>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</si>
  <si>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</si>
  <si>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</si>
  <si>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</si>
  <si>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</si>
  <si>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</si>
  <si>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</si>
  <si>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</si>
  <si>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</si>
  <si>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</si>
  <si>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</si>
  <si>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</si>
  <si>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</si>
  <si>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</si>
  <si>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</si>
  <si>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</si>
  <si>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</si>
  <si>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</si>
  <si>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</si>
  <si>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</si>
  <si>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</si>
  <si>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</si>
  <si>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</si>
  <si>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</si>
  <si>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</si>
  <si>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</si>
  <si>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</si>
  <si>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</si>
  <si>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</si>
  <si>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</si>
  <si>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</si>
  <si>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</si>
  <si>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</si>
  <si>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</si>
  <si>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</si>
  <si>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</si>
  <si>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</si>
  <si>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</si>
  <si>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</si>
  <si>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</si>
  <si>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</si>
  <si>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</si>
  <si>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</si>
  <si>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</si>
  <si>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</si>
  <si>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</si>
  <si>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</si>
  <si>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</si>
  <si>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</si>
  <si>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</si>
  <si>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</si>
  <si>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</si>
  <si>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</si>
  <si>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</si>
  <si>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</si>
  <si>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</si>
  <si>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</si>
  <si>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</si>
  <si>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</si>
  <si>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</si>
  <si>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</si>
  <si>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</si>
  <si>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</si>
  <si>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</si>
  <si>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</si>
  <si>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</si>
  <si>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</si>
  <si>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</si>
  <si>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</si>
  <si>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</si>
  <si>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</si>
  <si>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</si>
  <si>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</si>
  <si>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</si>
  <si>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</si>
  <si>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</si>
  <si>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</si>
  <si>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</si>
  <si>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</si>
  <si>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</si>
  <si>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</si>
  <si>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</si>
  <si>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</si>
  <si>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</si>
  <si>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</si>
  <si>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</si>
  <si>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</si>
  <si>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</si>
  <si>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</si>
  <si>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</si>
  <si>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</si>
  <si>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</si>
  <si>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</si>
  <si>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</si>
  <si>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</si>
  <si>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</si>
  <si>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</si>
  <si>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</si>
  <si>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</si>
  <si>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</si>
  <si>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</si>
  <si>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</si>
  <si>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</si>
  <si>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</si>
  <si>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</si>
  <si>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</si>
  <si>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</si>
  <si>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</si>
  <si>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</si>
  <si>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</si>
  <si>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</si>
  <si>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</si>
  <si>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</si>
  <si>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</si>
  <si>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</si>
  <si>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</si>
  <si>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</si>
  <si>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</si>
  <si>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</si>
  <si>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</si>
  <si>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</si>
  <si>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</si>
  <si>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</si>
  <si>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</si>
  <si>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</si>
  <si>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</si>
  <si>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</si>
  <si>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</si>
  <si>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</si>
  <si>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</si>
  <si>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</si>
  <si>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</si>
  <si>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</si>
  <si>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</si>
  <si>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</si>
  <si>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</si>
  <si>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</si>
  <si>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</si>
  <si>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</si>
  <si>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</si>
  <si>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</si>
  <si>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</si>
  <si>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</si>
  <si>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</si>
  <si>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</si>
  <si>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</si>
  <si>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</si>
  <si>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</si>
  <si>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</si>
  <si>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</si>
  <si>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</si>
  <si>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</si>
  <si>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</si>
  <si>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</si>
  <si>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</si>
  <si>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</si>
  <si>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</si>
  <si>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</si>
  <si>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</si>
  <si>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</si>
  <si>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</si>
  <si>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</si>
  <si>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</si>
  <si>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</si>
  <si>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</si>
  <si>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</si>
  <si>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</si>
  <si>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</si>
  <si>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</si>
  <si>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</si>
  <si>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</si>
  <si>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</si>
  <si>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</si>
  <si>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</si>
  <si>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</si>
  <si>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</si>
  <si>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</si>
  <si>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</si>
  <si>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</si>
  <si>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</si>
  <si>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</si>
  <si>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</si>
  <si>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</si>
  <si>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</si>
  <si>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</si>
  <si>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</si>
  <si>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</si>
  <si>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</si>
  <si>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</si>
  <si>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</si>
  <si>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</si>
  <si>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</si>
  <si>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</si>
  <si>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</si>
  <si>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</si>
  <si>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</si>
  <si>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</si>
  <si>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</si>
  <si>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</si>
  <si>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</si>
  <si>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</si>
  <si>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</si>
  <si>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</si>
  <si>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</si>
  <si>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</si>
  <si>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</si>
  <si>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</si>
  <si>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</si>
  <si>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</si>
  <si>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</si>
  <si>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</si>
  <si>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</si>
  <si>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</si>
  <si>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</si>
  <si>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</si>
  <si>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</si>
  <si>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</si>
  <si>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</si>
  <si>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</si>
  <si>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</si>
  <si>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</si>
  <si>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</si>
  <si>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</si>
  <si>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</si>
  <si>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</si>
  <si>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</si>
  <si>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</si>
  <si>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</si>
  <si>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</si>
  <si>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</si>
  <si>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</si>
  <si>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</si>
  <si>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</si>
  <si>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</si>
  <si>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</si>
  <si>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</si>
  <si>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</si>
  <si>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</si>
  <si>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</si>
  <si>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</si>
  <si>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</si>
  <si>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</si>
  <si>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</si>
  <si>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</si>
  <si>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</si>
  <si>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</si>
  <si>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</si>
  <si>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</si>
  <si>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</si>
  <si>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</si>
  <si>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</si>
  <si>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</si>
  <si>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</si>
  <si>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</si>
  <si>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</si>
  <si>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</si>
  <si>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</si>
  <si>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</si>
  <si>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</si>
  <si>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</si>
  <si>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</si>
  <si>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</si>
  <si>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</si>
  <si>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</si>
  <si>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</si>
  <si>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</si>
  <si>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</si>
  <si>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</si>
  <si>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</si>
  <si>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</si>
  <si>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</si>
  <si>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</si>
  <si>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</si>
  <si>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</si>
  <si>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</si>
  <si>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</si>
  <si>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</si>
  <si>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</si>
  <si>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</si>
  <si>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</si>
  <si>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</si>
  <si>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</si>
  <si>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</si>
  <si>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</si>
  <si>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</si>
  <si>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</si>
  <si>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</si>
  <si>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</si>
  <si>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</si>
  <si>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</si>
  <si>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</si>
  <si>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</si>
  <si>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</si>
  <si>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</si>
  <si>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</si>
  <si>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</si>
  <si>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</si>
  <si>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</si>
  <si>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</si>
  <si>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</si>
  <si>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</si>
  <si>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</si>
  <si>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</si>
  <si>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</si>
  <si>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</si>
  <si>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</si>
  <si>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</si>
  <si>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</si>
  <si>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</si>
  <si>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</si>
  <si>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</si>
  <si>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</si>
  <si>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</si>
  <si>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</si>
  <si>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</si>
  <si>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</si>
  <si>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</si>
  <si>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</si>
  <si>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</si>
  <si>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</si>
  <si>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</si>
  <si>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</si>
  <si>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</si>
  <si>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</si>
  <si>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</si>
  <si>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</si>
  <si>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</si>
  <si>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</si>
  <si>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</si>
  <si>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</si>
  <si>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</si>
  <si>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</si>
  <si>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</si>
  <si>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</si>
  <si>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</si>
  <si>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</si>
  <si>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</si>
  <si>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</si>
  <si>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</si>
  <si>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</si>
  <si>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</si>
  <si>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</si>
  <si>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</si>
  <si>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</si>
  <si>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</si>
  <si>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</si>
  <si>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</si>
  <si>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</si>
  <si>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</si>
  <si>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</si>
  <si>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</si>
  <si>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</si>
  <si>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</si>
  <si>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</si>
  <si>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</si>
  <si>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</si>
  <si>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</si>
  <si>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</si>
  <si>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</si>
  <si>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</si>
  <si>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</si>
  <si>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</si>
  <si>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</si>
  <si>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</si>
  <si>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</si>
  <si>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</si>
  <si>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</si>
  <si>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</si>
  <si>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</si>
  <si>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</si>
  <si>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</si>
  <si>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</si>
  <si>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</si>
  <si>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</si>
  <si>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</si>
  <si>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</si>
  <si>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</si>
  <si>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</si>
  <si>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</si>
  <si>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</si>
  <si>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</si>
  <si>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</si>
  <si>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</si>
  <si>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</si>
  <si>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</si>
  <si>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</si>
  <si>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</si>
  <si>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</si>
  <si>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</si>
  <si>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</si>
  <si>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</si>
  <si>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</si>
  <si>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</si>
  <si>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</si>
  <si>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</si>
  <si>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</si>
  <si>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</si>
  <si>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</si>
  <si>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</si>
  <si>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</si>
  <si>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</si>
  <si>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</si>
  <si>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</si>
  <si>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</si>
  <si>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</si>
  <si>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</si>
  <si>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</si>
  <si>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</si>
  <si>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</si>
  <si>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</si>
  <si>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</si>
  <si>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</si>
  <si>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</si>
  <si>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</si>
  <si>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</si>
  <si>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</si>
  <si>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</si>
  <si>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</si>
  <si>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</si>
  <si>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</si>
  <si>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</si>
  <si>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</si>
  <si>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</si>
  <si>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</si>
  <si>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</si>
  <si>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</si>
  <si>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</si>
  <si>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</si>
  <si>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</si>
  <si>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</si>
  <si>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</si>
  <si>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</si>
  <si>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</si>
  <si>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</si>
  <si>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</si>
  <si>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</si>
  <si>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</si>
  <si>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</si>
  <si>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</si>
  <si>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</si>
  <si>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</si>
  <si>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</si>
  <si>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</si>
  <si>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</si>
  <si>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</si>
  <si>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</si>
  <si>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</si>
  <si>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</si>
  <si>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</si>
  <si>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</si>
  <si>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</si>
  <si>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</si>
  <si>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</si>
  <si>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</si>
  <si>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</si>
  <si>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</si>
  <si>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</si>
  <si>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</si>
  <si>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</si>
  <si>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</si>
  <si>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</si>
  <si>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</si>
  <si>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</si>
  <si>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</si>
  <si>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</si>
  <si>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</si>
  <si>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</si>
  <si>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</si>
  <si>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</si>
  <si>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</si>
  <si>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</si>
  <si>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</si>
  <si>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</si>
  <si>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</si>
  <si>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</si>
  <si>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</si>
  <si>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</si>
  <si>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</si>
  <si>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</si>
  <si>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</si>
  <si>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</si>
  <si>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</si>
  <si>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</si>
  <si>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</si>
  <si>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</si>
  <si>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</si>
  <si>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</si>
  <si>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</si>
  <si>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</si>
  <si>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</si>
  <si>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</si>
  <si>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</si>
  <si>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</si>
  <si>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</si>
  <si>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</si>
  <si>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</si>
  <si>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</si>
  <si>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</si>
  <si>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</si>
  <si>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</si>
  <si>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</si>
  <si>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</si>
  <si>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</si>
  <si>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</si>
  <si>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</si>
  <si>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</si>
  <si>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</si>
  <si>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</si>
  <si>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</si>
  <si>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</si>
  <si>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</si>
  <si>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</si>
  <si>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</si>
  <si>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</si>
  <si>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</si>
  <si>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</si>
  <si>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</si>
  <si>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</si>
  <si>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</si>
  <si>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</si>
  <si>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</si>
  <si>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</si>
  <si>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</si>
  <si>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</si>
  <si>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</si>
  <si>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</si>
  <si>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</si>
  <si>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</si>
  <si>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</si>
  <si>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</si>
  <si>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</si>
  <si>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</si>
  <si>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</si>
  <si>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</si>
  <si>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</si>
  <si>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</si>
  <si>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</si>
  <si>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</si>
  <si>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</si>
  <si>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</si>
  <si>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</si>
  <si>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</si>
  <si>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</si>
  <si>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</si>
  <si>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</si>
  <si>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</si>
  <si>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</si>
  <si>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</si>
  <si>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</si>
  <si>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</si>
  <si>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</si>
  <si>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</si>
  <si>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</si>
  <si>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</si>
  <si>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</si>
  <si>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</si>
  <si>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</si>
  <si>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</si>
  <si>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</si>
  <si>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</si>
  <si>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</si>
  <si>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</si>
  <si>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</si>
  <si>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</si>
  <si>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</si>
  <si>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</si>
  <si>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</si>
  <si>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</si>
  <si>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</si>
  <si>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</si>
  <si>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</si>
  <si>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</si>
  <si>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</si>
  <si>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</si>
  <si>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</si>
  <si>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</si>
  <si>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</si>
  <si>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</si>
  <si>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</si>
  <si>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</si>
  <si>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</si>
  <si>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</si>
  <si>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</si>
  <si>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</si>
  <si>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</si>
  <si>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</si>
  <si>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</si>
  <si>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</si>
  <si>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</si>
  <si>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</si>
  <si>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</si>
  <si>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</si>
  <si>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</si>
  <si>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</si>
  <si>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</si>
  <si>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</si>
  <si>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</si>
  <si>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</si>
  <si>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</si>
  <si>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</si>
  <si>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</si>
  <si>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</si>
  <si>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</si>
  <si>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</si>
  <si>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</si>
  <si>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</si>
  <si>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</si>
  <si>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</si>
  <si>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</si>
  <si>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</si>
  <si>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</si>
  <si>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</si>
  <si>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</si>
  <si>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</si>
  <si>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</si>
  <si>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</si>
  <si>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</si>
  <si>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</si>
  <si>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</si>
  <si>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</si>
  <si>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</si>
  <si>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</si>
  <si>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</si>
  <si>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</si>
  <si>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</si>
  <si>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</si>
  <si>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</si>
  <si>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</si>
  <si>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</si>
  <si>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</si>
  <si>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</si>
  <si>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</si>
  <si>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</si>
  <si>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</si>
  <si>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</si>
  <si>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</si>
  <si>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</si>
  <si>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</si>
  <si>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</si>
  <si>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</si>
  <si>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</si>
  <si>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</si>
  <si>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</si>
  <si>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</si>
  <si>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</si>
  <si>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</si>
  <si>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</si>
  <si>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</si>
  <si>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</si>
  <si>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</si>
  <si>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</si>
  <si>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</si>
  <si>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</si>
  <si>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</si>
  <si>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</si>
  <si>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</si>
  <si>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</si>
  <si>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</si>
  <si>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</si>
  <si>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</si>
  <si>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</si>
  <si>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</si>
  <si>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</si>
  <si>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</si>
  <si>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</si>
  <si>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</si>
  <si>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</si>
  <si>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</si>
  <si>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</si>
  <si>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</si>
  <si>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</si>
  <si>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</si>
  <si>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</si>
  <si>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</si>
  <si>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</si>
  <si>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</si>
  <si>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</si>
  <si>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</si>
  <si>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</si>
  <si>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</si>
  <si>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</si>
  <si>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</si>
  <si>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</si>
  <si>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</si>
  <si>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</si>
  <si>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</si>
  <si>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</si>
  <si>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</si>
  <si>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</si>
  <si>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</si>
  <si>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</si>
  <si>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</si>
  <si>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</si>
  <si>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</si>
  <si>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</si>
  <si>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</si>
  <si>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</si>
  <si>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</si>
  <si>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</si>
  <si>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</si>
  <si>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</si>
  <si>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</si>
  <si>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</si>
  <si>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</si>
  <si>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</si>
  <si>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</si>
  <si>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</si>
  <si>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</si>
  <si>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</si>
  <si>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</si>
  <si>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</si>
  <si>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</si>
  <si>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</si>
  <si>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</si>
  <si>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</si>
  <si>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</si>
  <si>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</si>
  <si>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</si>
  <si>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</si>
  <si>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</si>
  <si>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</si>
  <si>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</si>
  <si>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</si>
  <si>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</si>
  <si>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</si>
  <si>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</si>
  <si>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</si>
  <si>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</si>
  <si>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</si>
  <si>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</si>
  <si>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</si>
  <si>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</si>
  <si>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</si>
  <si>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</si>
  <si>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</si>
  <si>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</si>
  <si>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</si>
  <si>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</si>
  <si>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</si>
  <si>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</si>
  <si>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</si>
  <si>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</si>
  <si>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</si>
  <si>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</si>
  <si>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</si>
  <si>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</si>
  <si>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</si>
  <si>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</si>
  <si>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</si>
  <si>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</si>
  <si>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</si>
  <si>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</si>
  <si>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</si>
  <si>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</si>
  <si>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</si>
  <si>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</si>
  <si>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</si>
  <si>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</si>
  <si>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</si>
  <si>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</si>
  <si>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</si>
  <si>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</si>
  <si>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</si>
  <si>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</si>
  <si>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</si>
  <si>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</si>
  <si>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</si>
  <si>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</si>
  <si>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</si>
  <si>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</si>
  <si>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</si>
  <si>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</si>
  <si>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</si>
  <si>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</si>
  <si>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</si>
  <si>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</si>
  <si>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</si>
  <si>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</si>
  <si>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</si>
  <si>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</si>
  <si>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</si>
  <si>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</si>
  <si>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</si>
  <si>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</si>
  <si>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</si>
  <si>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</si>
  <si>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</si>
  <si>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</si>
  <si>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</si>
  <si>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</si>
  <si>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</si>
  <si>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</si>
  <si>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</si>
  <si>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</si>
  <si>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</si>
  <si>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</si>
  <si>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</si>
  <si>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</si>
  <si>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</si>
  <si>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</si>
  <si>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</si>
  <si>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</si>
  <si>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</si>
  <si>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</si>
  <si>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</si>
  <si>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</si>
  <si>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</si>
  <si>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</si>
  <si>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</si>
  <si>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</si>
  <si>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</si>
  <si>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</si>
  <si>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</si>
  <si>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</si>
  <si>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</si>
  <si>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</si>
  <si>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</si>
  <si>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</si>
  <si>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</si>
  <si>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</si>
  <si>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</si>
  <si>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</si>
  <si>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</si>
  <si>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</si>
  <si>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</si>
  <si>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</si>
  <si>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</si>
  <si>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</si>
  <si>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</si>
  <si>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</si>
  <si>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</si>
  <si>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</si>
  <si>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</si>
  <si>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</si>
  <si>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</si>
  <si>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</si>
  <si>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</si>
  <si>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</si>
  <si>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</si>
  <si>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</si>
  <si>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</si>
  <si>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</si>
  <si>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</si>
  <si>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</si>
  <si>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</si>
  <si>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</si>
  <si>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</si>
  <si>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</si>
  <si>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</si>
  <si>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</si>
  <si>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</si>
  <si>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</si>
  <si>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</si>
  <si>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</si>
  <si>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</si>
  <si>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</si>
  <si>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</si>
  <si>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</si>
  <si>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</si>
  <si>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</si>
  <si>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</si>
  <si>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</si>
  <si>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</si>
  <si>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</si>
  <si>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</si>
  <si>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</si>
  <si>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</si>
  <si>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</si>
  <si>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</si>
  <si>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</si>
  <si>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</si>
  <si>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</si>
  <si>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</si>
  <si>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</si>
  <si>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</si>
  <si>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</si>
  <si>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</si>
  <si>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</si>
  <si>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</si>
  <si>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</si>
  <si>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</si>
  <si>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</si>
  <si>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</si>
  <si>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</si>
  <si>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</si>
  <si>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</si>
  <si>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</si>
  <si>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</si>
  <si>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</si>
  <si>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</si>
  <si>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</si>
  <si>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</si>
  <si>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</si>
  <si>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</si>
  <si>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</si>
  <si>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</si>
  <si>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</si>
  <si>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</si>
  <si>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</si>
  <si>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</si>
  <si>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</si>
  <si>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</si>
  <si>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</si>
  <si>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</si>
  <si>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</si>
  <si>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</si>
  <si>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</si>
  <si>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</si>
  <si>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</si>
  <si>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</si>
  <si>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</si>
  <si>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</si>
  <si>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</si>
  <si>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</si>
  <si>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</si>
  <si>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</si>
  <si>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</si>
  <si>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</si>
  <si>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</si>
  <si>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</si>
  <si>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</si>
  <si>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</si>
  <si>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</si>
  <si>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</si>
  <si>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</si>
  <si>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</si>
  <si>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</si>
  <si>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</si>
  <si>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</si>
  <si>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</si>
  <si>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</si>
  <si>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</si>
  <si>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</si>
  <si>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</si>
  <si>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</si>
  <si>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</si>
  <si>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</si>
  <si>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</si>
  <si>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</si>
  <si>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</si>
  <si>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</si>
  <si>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</si>
  <si>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</si>
  <si>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</si>
  <si>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</si>
  <si>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</si>
  <si>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</si>
  <si>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</si>
  <si>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</si>
  <si>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</si>
  <si>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</si>
  <si>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</si>
  <si>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</si>
  <si>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</si>
  <si>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</si>
  <si>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</si>
  <si>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</si>
  <si>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</si>
  <si>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</si>
  <si>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</si>
  <si>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</si>
  <si>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</si>
  <si>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</si>
  <si>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</si>
  <si>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</si>
  <si>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</si>
  <si>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</si>
  <si>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</si>
  <si>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</si>
  <si>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</si>
  <si>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</si>
  <si>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</si>
  <si>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</si>
  <si>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</si>
  <si>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</si>
  <si>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</si>
  <si>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</si>
  <si>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</si>
  <si>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</si>
  <si>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</si>
  <si>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</si>
  <si>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</si>
  <si>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</si>
  <si>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</si>
  <si>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</si>
  <si>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</si>
  <si>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</si>
  <si>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</si>
  <si>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</si>
  <si>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</si>
  <si>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</si>
  <si>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</si>
  <si>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</si>
  <si>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</si>
  <si>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</si>
  <si>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</si>
  <si>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</si>
  <si>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</si>
  <si>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</si>
  <si>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</si>
  <si>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</si>
  <si>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</si>
  <si>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</si>
  <si>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</si>
  <si>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</si>
  <si>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</si>
  <si>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</si>
  <si>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</si>
  <si>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</si>
  <si>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</si>
  <si>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</si>
  <si>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</si>
  <si>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</si>
  <si>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</si>
  <si>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</si>
  <si>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</si>
  <si>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</si>
  <si>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</si>
  <si>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</si>
  <si>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</si>
  <si>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</si>
  <si>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</si>
  <si>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</si>
  <si>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</si>
  <si>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</si>
  <si>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</si>
  <si>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</si>
  <si>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</si>
  <si>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</si>
  <si>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</si>
  <si>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</si>
  <si>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</si>
  <si>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</si>
  <si>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</si>
  <si>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</si>
  <si>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</si>
  <si>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</si>
  <si>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</si>
  <si>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</si>
  <si>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</si>
  <si>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</si>
  <si>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</si>
  <si>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</si>
  <si>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</si>
  <si>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</si>
  <si>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</si>
  <si>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</si>
  <si>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</si>
  <si>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</si>
  <si>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</si>
  <si>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</si>
  <si>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</si>
  <si>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</si>
  <si>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</si>
  <si>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</si>
  <si>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</si>
  <si>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</si>
  <si>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</si>
  <si>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</si>
  <si>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</si>
  <si>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</si>
  <si>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</si>
  <si>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</si>
  <si>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</si>
  <si>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</si>
  <si>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</si>
  <si>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</si>
  <si>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</si>
  <si>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</si>
  <si>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</si>
  <si>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</si>
  <si>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</si>
  <si>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</si>
  <si>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</si>
  <si>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</si>
  <si>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</si>
  <si>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</si>
  <si>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</si>
  <si>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</si>
  <si>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</si>
  <si>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</si>
  <si>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</si>
  <si>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</si>
  <si>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</si>
  <si>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</si>
  <si>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</si>
  <si>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</si>
  <si>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</si>
  <si>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</si>
  <si>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</si>
  <si>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</si>
  <si>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</si>
  <si>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</si>
  <si>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</si>
  <si>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</si>
  <si>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</si>
  <si>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</si>
  <si>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</si>
  <si>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</si>
  <si>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</si>
  <si>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</si>
  <si>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</si>
  <si>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</si>
  <si>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</si>
  <si>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</si>
  <si>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</si>
  <si>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</si>
  <si>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</si>
  <si>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</si>
  <si>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</si>
  <si>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</si>
  <si>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</si>
  <si>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</si>
  <si>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</si>
  <si>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</si>
  <si>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</si>
  <si>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</si>
  <si>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</si>
  <si>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</si>
  <si>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</si>
  <si>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</si>
  <si>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</si>
  <si>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</si>
  <si>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</si>
  <si>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</si>
  <si>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</si>
  <si>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</si>
  <si>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</si>
  <si>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</si>
  <si>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</si>
  <si>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</si>
  <si>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</si>
  <si>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</si>
  <si>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</si>
  <si>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</si>
  <si>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</si>
  <si>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</si>
  <si>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</si>
  <si>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</si>
  <si>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</si>
  <si>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</si>
  <si>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</si>
  <si>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</si>
  <si>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</si>
  <si>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</si>
  <si>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</si>
  <si>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</si>
  <si>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</si>
  <si>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</si>
  <si>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</si>
  <si>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</si>
  <si>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</si>
  <si>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</si>
  <si>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</si>
  <si>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</si>
  <si>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</si>
  <si>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</si>
  <si>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</si>
  <si>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</si>
  <si>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</si>
  <si>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</si>
  <si>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</si>
  <si>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</si>
  <si>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</si>
  <si>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</si>
  <si>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</si>
  <si>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</si>
  <si>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</si>
  <si>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</si>
  <si>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</si>
  <si>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</si>
  <si>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</si>
  <si>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</si>
  <si>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</si>
  <si>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</si>
  <si>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</si>
  <si>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</si>
  <si>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</si>
  <si>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</si>
  <si>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</si>
  <si>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</si>
  <si>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</si>
  <si>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</si>
  <si>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</si>
  <si>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</si>
  <si>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</si>
  <si>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</si>
  <si>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</si>
  <si>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</si>
  <si>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</si>
  <si>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</si>
  <si>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</si>
  <si>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</si>
  <si>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</si>
  <si>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</si>
  <si>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</si>
  <si>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</si>
  <si>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</si>
  <si>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</si>
  <si>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</si>
  <si>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</si>
  <si>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</si>
  <si>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</si>
  <si>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</si>
  <si>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</si>
  <si>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</si>
  <si>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</si>
  <si>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</si>
  <si>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</si>
  <si>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</si>
  <si>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</si>
  <si>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</si>
  <si>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</si>
  <si>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</si>
  <si>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</si>
  <si>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</si>
  <si>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</si>
  <si>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</si>
  <si>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</si>
  <si>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</si>
  <si>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</si>
  <si>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</si>
  <si>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</si>
  <si>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</si>
  <si>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</si>
  <si>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</si>
  <si>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</si>
  <si>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</si>
  <si>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</si>
  <si>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</si>
  <si>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</si>
  <si>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</si>
  <si>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</si>
  <si>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</si>
  <si>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</si>
  <si>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</si>
  <si>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</si>
  <si>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</si>
  <si>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</si>
  <si>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</si>
  <si>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</si>
  <si>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</si>
  <si>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</si>
  <si>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</si>
  <si>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</si>
  <si>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</si>
  <si>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</si>
  <si>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</si>
  <si>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</si>
  <si>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</si>
  <si>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</si>
  <si>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</si>
  <si>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</si>
  <si>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</si>
  <si>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</si>
  <si>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</si>
  <si>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</si>
  <si>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</si>
  <si>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</si>
  <si>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</si>
  <si>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</si>
  <si>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</si>
  <si>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</si>
  <si>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</si>
  <si>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</si>
  <si>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</si>
  <si>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</si>
  <si>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</si>
  <si>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</si>
  <si>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</si>
  <si>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</si>
  <si>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</si>
  <si>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</si>
  <si>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</si>
  <si>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</si>
  <si>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</si>
  <si>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</si>
  <si>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</si>
  <si>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</si>
  <si>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</si>
  <si>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</si>
  <si>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</si>
  <si>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</si>
  <si>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</si>
  <si>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</si>
  <si>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</si>
  <si>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</si>
  <si>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</si>
  <si>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</si>
  <si>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</si>
  <si>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</si>
  <si>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</si>
  <si>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</si>
  <si>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</si>
  <si>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</si>
  <si>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</si>
  <si>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</si>
  <si>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</si>
  <si>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</si>
  <si>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</si>
  <si>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</si>
  <si>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</si>
  <si>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</si>
  <si>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</si>
  <si>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</si>
  <si>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</si>
  <si>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</si>
  <si>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</si>
  <si>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</si>
  <si>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</si>
  <si>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</si>
  <si>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</si>
  <si>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</si>
  <si>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</si>
  <si>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</si>
  <si>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</si>
  <si>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</si>
  <si>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</si>
  <si>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</si>
  <si>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</si>
  <si>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</si>
  <si>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</si>
  <si>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</si>
  <si>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</si>
  <si>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</si>
  <si>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</si>
  <si>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</si>
  <si>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</si>
  <si>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</si>
  <si>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</si>
  <si>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</si>
  <si>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</si>
  <si>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</si>
  <si>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</si>
  <si>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</si>
  <si>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</si>
  <si>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</si>
  <si>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</si>
  <si>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</si>
  <si>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</si>
  <si>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</si>
  <si>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</si>
  <si>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</si>
  <si>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</si>
  <si>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</si>
  <si>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</si>
  <si>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</si>
  <si>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</si>
  <si>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</si>
  <si>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</si>
  <si>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</si>
  <si>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</si>
  <si>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</si>
  <si>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</si>
  <si>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</si>
  <si>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</si>
  <si>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</si>
  <si>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</si>
  <si>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</si>
  <si>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</si>
  <si>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</si>
  <si>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</si>
  <si>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</si>
  <si>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</si>
  <si>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</si>
  <si>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</si>
  <si>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</si>
  <si>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</si>
  <si>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</si>
  <si>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</si>
  <si>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</si>
  <si>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</si>
  <si>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</si>
  <si>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</si>
  <si>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</si>
  <si>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</si>
  <si>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</si>
  <si>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</si>
  <si>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</si>
  <si>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</si>
  <si>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</si>
  <si>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</si>
  <si>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</si>
  <si>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</si>
  <si>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</si>
  <si>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</si>
  <si>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</si>
  <si>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</si>
  <si>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</si>
  <si>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</si>
  <si>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</si>
  <si>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</si>
  <si>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</si>
  <si>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</si>
  <si>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</si>
  <si>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</si>
  <si>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</si>
  <si>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</si>
  <si>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</si>
  <si>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</si>
  <si>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</si>
  <si>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</si>
  <si>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</si>
  <si>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</si>
  <si>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</si>
  <si>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</si>
  <si>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</si>
  <si>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</si>
  <si>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</si>
  <si>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</si>
  <si>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</si>
  <si>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</si>
  <si>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</si>
  <si>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</si>
  <si>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</si>
  <si>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</si>
  <si>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</si>
  <si>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</si>
  <si>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</si>
  <si>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</si>
  <si>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</si>
  <si>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</si>
  <si>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</si>
  <si>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</si>
  <si>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</si>
  <si>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</si>
  <si>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</si>
  <si>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</si>
  <si>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</si>
  <si>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</si>
  <si>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</si>
  <si>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</si>
  <si>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</si>
  <si>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</si>
  <si>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</si>
  <si>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</si>
  <si>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</si>
  <si>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</si>
  <si>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</si>
  <si>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</si>
  <si>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</si>
  <si>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</si>
  <si>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</si>
  <si>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</si>
  <si>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</si>
  <si>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</si>
  <si>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</si>
  <si>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</si>
  <si>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</si>
  <si>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</si>
  <si>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</si>
  <si>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</si>
  <si>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</si>
  <si>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</si>
  <si>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</si>
  <si>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</si>
  <si>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</si>
  <si>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</si>
  <si>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</si>
  <si>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</si>
  <si>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</si>
  <si>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</si>
  <si>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</si>
  <si>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</si>
  <si>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</si>
  <si>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</si>
  <si>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</si>
  <si>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</si>
  <si>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</si>
  <si>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</si>
  <si>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</si>
  <si>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</si>
  <si>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</si>
  <si>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</si>
  <si>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</si>
  <si>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</si>
  <si>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</si>
  <si>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</si>
  <si>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</si>
  <si>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</si>
  <si>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</si>
  <si>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</si>
  <si>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</si>
  <si>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</si>
  <si>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</si>
  <si>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</si>
  <si>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</si>
  <si>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</si>
  <si>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</si>
  <si>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</si>
  <si>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</si>
  <si>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</si>
  <si>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</si>
  <si>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</si>
  <si>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</si>
  <si>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</si>
  <si>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</si>
  <si>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</si>
  <si>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</si>
  <si>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</si>
  <si>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</si>
  <si>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</si>
  <si>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</si>
  <si>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</si>
  <si>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</si>
  <si>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</si>
  <si>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</si>
  <si>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</si>
  <si>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</si>
  <si>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</si>
  <si>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</si>
  <si>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</si>
  <si>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</si>
  <si>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</si>
  <si>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</si>
  <si>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</si>
  <si>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</si>
  <si>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</si>
  <si>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</si>
  <si>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</si>
  <si>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</si>
  <si>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</si>
  <si>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</si>
  <si>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</si>
  <si>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</si>
  <si>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</si>
  <si>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</si>
  <si>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</si>
  <si>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</si>
  <si>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</si>
  <si>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</si>
  <si>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</si>
  <si>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</si>
  <si>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</si>
  <si>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</si>
  <si>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</si>
  <si>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</si>
  <si>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</si>
  <si>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</si>
  <si>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</si>
  <si>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</si>
  <si>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</si>
  <si>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</si>
  <si>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</si>
  <si>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</si>
  <si>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</si>
  <si>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</si>
  <si>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</si>
  <si>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</si>
  <si>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</si>
  <si>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</si>
  <si>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</si>
  <si>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</si>
  <si>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</si>
  <si>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</si>
  <si>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</si>
  <si>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</si>
  <si>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</si>
  <si>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</si>
  <si>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</si>
  <si>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</si>
  <si>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</si>
  <si>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</si>
  <si>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</si>
  <si>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</si>
  <si>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</si>
  <si>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</si>
  <si>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</si>
  <si>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</si>
  <si>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</si>
  <si>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</si>
  <si>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</si>
  <si>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</si>
  <si>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</si>
  <si>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</si>
  <si>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</si>
  <si>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</si>
  <si>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</si>
  <si>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</si>
  <si>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</si>
  <si>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</si>
  <si>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</si>
  <si>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</si>
  <si>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</si>
  <si>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</si>
  <si>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</si>
  <si>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</si>
  <si>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</si>
  <si>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</si>
  <si>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</si>
  <si>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</si>
  <si>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</si>
  <si>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</si>
  <si>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</si>
  <si>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</si>
  <si>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</si>
  <si>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</si>
  <si>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</si>
  <si>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</si>
  <si>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</si>
  <si>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</si>
  <si>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</si>
  <si>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</si>
  <si>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</si>
  <si>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</si>
  <si>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</si>
  <si>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</si>
  <si>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</si>
  <si>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</si>
  <si>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</si>
  <si>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</si>
  <si>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</si>
  <si>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</si>
  <si>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</si>
  <si>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</si>
  <si>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</si>
  <si>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</si>
  <si>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</si>
  <si>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</si>
  <si>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</si>
  <si>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</si>
  <si>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</si>
  <si>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</si>
  <si>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</si>
  <si>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</si>
  <si>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</si>
  <si>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</si>
  <si>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</si>
  <si>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</si>
  <si>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</si>
  <si>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</si>
  <si>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</si>
  <si>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</si>
  <si>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</si>
  <si>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</si>
  <si>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</si>
  <si>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</si>
  <si>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</si>
  <si>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</si>
  <si>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</si>
  <si>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</si>
  <si>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</si>
  <si>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</si>
  <si>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</si>
  <si>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</si>
  <si>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</si>
  <si>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</si>
  <si>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</si>
  <si>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</si>
  <si>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</si>
  <si>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</si>
  <si>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</si>
  <si>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</si>
  <si>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</si>
  <si>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</si>
  <si>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</si>
  <si>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</si>
  <si>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</si>
  <si>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</si>
  <si>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</si>
  <si>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</si>
  <si>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</si>
  <si>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</si>
  <si>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</si>
  <si>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</si>
  <si>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</si>
  <si>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</si>
  <si>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</si>
  <si>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</si>
  <si>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</si>
  <si>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</si>
  <si>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</si>
  <si>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</si>
  <si>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</si>
  <si>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</si>
  <si>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</si>
  <si>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</si>
  <si>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</si>
  <si>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</si>
  <si>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</si>
  <si>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</si>
  <si>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</si>
  <si>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</si>
  <si>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</si>
  <si>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</si>
  <si>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</si>
  <si>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</si>
  <si>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</si>
  <si>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</si>
  <si>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</si>
  <si>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</si>
  <si>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</si>
  <si>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</si>
  <si>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</si>
  <si>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</si>
  <si>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</si>
  <si>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</si>
  <si>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</si>
  <si>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</si>
  <si>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</si>
  <si>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</si>
  <si>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</si>
  <si>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</si>
  <si>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</si>
  <si>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</si>
  <si>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</si>
  <si>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</si>
  <si>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</si>
  <si>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</si>
  <si>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</si>
  <si>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</si>
  <si>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</si>
  <si>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</si>
  <si>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</si>
  <si>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</si>
  <si>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</si>
  <si>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</si>
  <si>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</si>
  <si>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</si>
  <si>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</si>
  <si>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</si>
  <si>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</si>
  <si>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</si>
  <si>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</si>
  <si>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</si>
  <si>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</si>
  <si>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</si>
  <si>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</si>
  <si>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</si>
  <si>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</si>
  <si>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</si>
  <si>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</si>
  <si>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</si>
  <si>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</si>
  <si>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</si>
  <si>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</si>
  <si>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</si>
  <si>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</si>
  <si>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</si>
  <si>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</si>
  <si>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</si>
  <si>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</si>
  <si>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</si>
  <si>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</si>
  <si>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</si>
  <si>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</si>
  <si>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</si>
  <si>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</si>
  <si>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</si>
  <si>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</si>
  <si>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</si>
  <si>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</si>
  <si>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</si>
  <si>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</si>
  <si>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</si>
  <si>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</si>
  <si>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</si>
  <si>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</si>
  <si>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</si>
  <si>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</si>
  <si>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</si>
  <si>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</si>
  <si>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</si>
  <si>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</si>
  <si>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</si>
  <si>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</si>
  <si>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</si>
  <si>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</si>
  <si>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</si>
  <si>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</si>
  <si>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</si>
  <si>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</si>
  <si>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</si>
  <si>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</si>
  <si>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</si>
  <si>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</si>
  <si>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</si>
  <si>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</si>
  <si>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</si>
  <si>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</si>
  <si>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</si>
  <si>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</si>
  <si>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</si>
  <si>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</si>
  <si>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</si>
  <si>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</si>
  <si>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</si>
  <si>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</si>
  <si>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</si>
  <si>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</si>
  <si>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</si>
  <si>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</si>
  <si>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</si>
  <si>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</si>
  <si>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</si>
  <si>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</si>
  <si>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</si>
  <si>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</si>
  <si>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</si>
  <si>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</si>
  <si>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</si>
  <si>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</si>
  <si>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</si>
  <si>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</si>
  <si>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</si>
  <si>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</si>
  <si>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</si>
  <si>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</si>
  <si>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</si>
  <si>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</si>
  <si>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</si>
  <si>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</si>
  <si>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</si>
  <si>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</si>
  <si>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</si>
  <si>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</si>
  <si>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</si>
  <si>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</si>
  <si>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</si>
  <si>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</si>
  <si>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</si>
  <si>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</si>
  <si>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</si>
  <si>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</si>
  <si>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</si>
  <si>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</si>
  <si>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</si>
  <si>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</si>
  <si>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</si>
  <si>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</si>
  <si>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</si>
  <si>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</si>
  <si>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</si>
  <si>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</si>
  <si>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</si>
  <si>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</si>
  <si>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</si>
  <si>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</si>
  <si>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</si>
  <si>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</si>
  <si>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</si>
  <si>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</si>
  <si>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</si>
  <si>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</si>
  <si>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</si>
  <si>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</si>
  <si>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</si>
  <si>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</si>
  <si>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</si>
  <si>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</si>
  <si>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</si>
  <si>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</si>
  <si>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</si>
  <si>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</si>
  <si>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</si>
  <si>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</si>
  <si>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</si>
  <si>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</si>
  <si>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</si>
  <si>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</si>
  <si>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</si>
  <si>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</si>
  <si>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</si>
  <si>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</si>
  <si>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</si>
  <si>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</si>
  <si>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</si>
  <si>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</si>
  <si>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</si>
  <si>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</si>
  <si>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</si>
  <si>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</si>
  <si>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</si>
  <si>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</si>
  <si>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</si>
  <si>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</si>
  <si>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</si>
  <si>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</si>
  <si>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</si>
  <si>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</si>
  <si>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</si>
  <si>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</si>
  <si>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</si>
  <si>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</si>
  <si>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</si>
  <si>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</si>
  <si>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</si>
  <si>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</si>
  <si>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</si>
  <si>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</si>
  <si>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</si>
  <si>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</si>
  <si>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</si>
  <si>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</si>
  <si>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</si>
  <si>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</si>
  <si>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</si>
  <si>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</si>
  <si>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</si>
  <si>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</si>
  <si>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</si>
  <si>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</si>
  <si>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</si>
  <si>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</si>
  <si>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</si>
  <si>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</si>
  <si>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</si>
  <si>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</si>
  <si>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</si>
  <si>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</si>
  <si>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</si>
  <si>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</si>
  <si>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</si>
  <si>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</si>
  <si>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</si>
  <si>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</si>
  <si>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</si>
  <si>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</si>
  <si>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</si>
  <si>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</si>
  <si>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</si>
  <si>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</si>
  <si>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</si>
  <si>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</si>
  <si>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</si>
  <si>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</si>
  <si>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</si>
  <si>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</si>
  <si>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</si>
  <si>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</si>
  <si>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</si>
  <si>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</si>
  <si>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</si>
  <si>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</si>
  <si>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</si>
  <si>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</si>
  <si>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</si>
  <si>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</si>
  <si>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</si>
  <si>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</si>
  <si>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</si>
  <si>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</si>
  <si>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</si>
  <si>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</si>
  <si>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</si>
  <si>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</si>
  <si>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</si>
  <si>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</si>
  <si>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</si>
  <si>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</si>
  <si>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</si>
  <si>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</si>
  <si>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</si>
  <si>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</si>
  <si>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</si>
  <si>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</si>
  <si>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</si>
  <si>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</si>
  <si>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</si>
  <si>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</si>
  <si>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</si>
  <si>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</si>
  <si>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</si>
  <si>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</si>
  <si>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</si>
  <si>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</si>
  <si>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</si>
  <si>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</si>
  <si>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</si>
  <si>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</si>
  <si>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</si>
  <si>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</si>
  <si>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</si>
  <si>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</si>
  <si>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</si>
  <si>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</si>
  <si>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</si>
  <si>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</si>
  <si>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</si>
  <si>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</si>
  <si>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</si>
  <si>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</si>
  <si>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</si>
  <si>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</si>
  <si>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</si>
  <si>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</si>
  <si>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</si>
  <si>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</si>
  <si>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</si>
  <si>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</si>
  <si>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</si>
  <si>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</si>
  <si>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</si>
  <si>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</si>
  <si>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</si>
  <si>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</si>
  <si>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</si>
  <si>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</si>
  <si>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</si>
  <si>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</si>
  <si>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</si>
  <si>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</si>
  <si>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</si>
  <si>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</si>
  <si>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</si>
  <si>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</si>
  <si>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</si>
  <si>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</si>
  <si>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</si>
  <si>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</si>
  <si>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</si>
  <si>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</si>
  <si>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</si>
  <si>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</si>
  <si>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</si>
  <si>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</si>
  <si>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</si>
  <si>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</si>
  <si>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</si>
  <si>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</si>
  <si>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</si>
  <si>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</si>
  <si>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</si>
  <si>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</si>
  <si>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</si>
  <si>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</si>
  <si>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</si>
  <si>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</si>
  <si>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</si>
  <si>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</si>
  <si>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</si>
  <si>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</si>
  <si>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</si>
  <si>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</si>
  <si>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</si>
  <si>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</si>
  <si>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</si>
  <si>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</si>
  <si>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</si>
  <si>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</si>
  <si>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</si>
  <si>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</si>
  <si>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</si>
  <si>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</si>
  <si>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</si>
  <si>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</si>
  <si>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</si>
  <si>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</si>
  <si>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</si>
  <si>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</si>
  <si>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</si>
  <si>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</si>
  <si>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</si>
  <si>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</si>
  <si>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</si>
  <si>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</si>
  <si>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</si>
  <si>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</si>
  <si>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</si>
  <si>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</si>
  <si>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</si>
  <si>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</si>
  <si>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</si>
  <si>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</si>
  <si>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</si>
  <si>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</si>
  <si>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</si>
  <si>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</si>
  <si>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</si>
  <si>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</si>
  <si>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</si>
  <si>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</si>
  <si>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</si>
  <si>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</si>
  <si>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</si>
  <si>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</si>
  <si>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</si>
  <si>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</si>
  <si>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</si>
  <si>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</si>
  <si>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</si>
  <si>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</si>
  <si>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</si>
  <si>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</si>
  <si>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</si>
  <si>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</si>
  <si>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</si>
  <si>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</si>
  <si>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</si>
  <si>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</si>
  <si>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</si>
  <si>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</si>
  <si>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</si>
  <si>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</si>
  <si>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</si>
  <si>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</si>
  <si>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</si>
  <si>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</si>
  <si>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</si>
  <si>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</si>
  <si>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</si>
  <si>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</si>
  <si>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</si>
  <si>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</si>
  <si>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</si>
  <si>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</si>
  <si>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</si>
  <si>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</si>
  <si>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</si>
  <si>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</si>
  <si>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</si>
  <si>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</si>
  <si>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</si>
  <si>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</si>
  <si>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</si>
  <si>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</si>
  <si>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</si>
  <si>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</si>
  <si>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</si>
  <si>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</si>
  <si>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</si>
  <si>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</si>
  <si>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</si>
  <si>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</si>
  <si>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</si>
  <si>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</si>
  <si>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</si>
  <si>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</si>
  <si>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</si>
  <si>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</si>
  <si>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</si>
  <si>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</si>
  <si>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</si>
  <si>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</si>
  <si>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</si>
  <si>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</si>
  <si>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</si>
  <si>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</si>
  <si>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</si>
  <si>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</si>
  <si>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</si>
  <si>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</si>
  <si>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</si>
  <si>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</si>
  <si>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</si>
  <si>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</si>
  <si>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</si>
  <si>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</si>
  <si>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</si>
  <si>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</si>
  <si>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</si>
  <si>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</si>
  <si>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</si>
  <si>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</si>
  <si>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</si>
  <si>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</si>
  <si>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</si>
  <si>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</si>
  <si>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</si>
  <si>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</si>
  <si>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</si>
  <si>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</si>
  <si>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</si>
  <si>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</si>
  <si>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</si>
  <si>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</si>
  <si>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</si>
  <si>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</si>
  <si>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</si>
  <si>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</si>
  <si>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</si>
  <si>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</si>
  <si>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</si>
  <si>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</si>
  <si>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</si>
  <si>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</si>
  <si>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</si>
  <si>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</si>
  <si>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</si>
  <si>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</si>
  <si>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</si>
  <si>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</si>
  <si>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</si>
  <si>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</si>
  <si>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</si>
  <si>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</si>
  <si>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</si>
  <si>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</si>
  <si>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</si>
  <si>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</si>
  <si>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</si>
  <si>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</si>
  <si>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</si>
  <si>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</si>
  <si>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</si>
  <si>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</si>
  <si>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</si>
  <si>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</si>
  <si>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</si>
  <si>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</si>
  <si>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</si>
  <si>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</si>
  <si>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</si>
  <si>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</si>
  <si>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</si>
  <si>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</si>
  <si>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</si>
  <si>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</si>
  <si>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</si>
  <si>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</si>
  <si>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</si>
  <si>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</si>
  <si>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</si>
  <si>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</si>
  <si>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</si>
  <si>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</si>
  <si>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</si>
  <si>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</si>
  <si>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</si>
  <si>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</si>
  <si>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</si>
  <si>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</si>
  <si>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</si>
  <si>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</si>
  <si>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</si>
  <si>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</si>
  <si>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</si>
  <si>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</si>
  <si>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</si>
  <si>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</si>
  <si>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</si>
  <si>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</si>
  <si>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</si>
  <si>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</si>
  <si>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</si>
  <si>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</si>
  <si>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</si>
  <si>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</si>
  <si>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</si>
  <si>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</si>
  <si>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</si>
  <si>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</si>
  <si>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</si>
  <si>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</si>
  <si>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</si>
  <si>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</si>
  <si>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</si>
  <si>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</si>
  <si>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</si>
  <si>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</si>
  <si>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</si>
  <si>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</si>
  <si>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</si>
  <si>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</si>
  <si>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</si>
  <si>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</si>
  <si>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</si>
  <si>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</si>
  <si>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</si>
  <si>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</si>
  <si>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</si>
  <si>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</si>
  <si>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</si>
  <si>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</si>
  <si>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</si>
  <si>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</si>
  <si>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</si>
  <si>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</si>
  <si>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</si>
  <si>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</si>
  <si>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</si>
  <si>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</si>
  <si>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</si>
  <si>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</si>
  <si>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</si>
  <si>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</si>
  <si>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</si>
  <si>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</si>
  <si>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</si>
  <si>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</si>
  <si>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</si>
  <si>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</si>
  <si>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</si>
  <si>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</si>
  <si>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</si>
  <si>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</si>
  <si>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</si>
  <si>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</si>
  <si>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</si>
  <si>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</si>
  <si>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</si>
  <si>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</si>
  <si>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</si>
  <si>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</si>
  <si>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</si>
  <si>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</si>
  <si>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</si>
  <si>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</si>
  <si>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</si>
  <si>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</si>
  <si>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</si>
  <si>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</si>
  <si>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</si>
  <si>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</si>
  <si>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</si>
  <si>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</si>
  <si>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</si>
  <si>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</si>
  <si>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</si>
  <si>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</si>
  <si>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</si>
  <si>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</si>
  <si>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</si>
  <si>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</si>
  <si>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</si>
  <si>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</si>
  <si>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</si>
  <si>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</si>
  <si>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</si>
  <si>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</si>
  <si>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</si>
  <si>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</si>
  <si>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</si>
  <si>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</si>
  <si>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</si>
  <si>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</si>
  <si>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</si>
  <si>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</si>
  <si>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</si>
  <si>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</si>
  <si>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</si>
  <si>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</si>
  <si>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</si>
  <si>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</si>
  <si>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</si>
  <si>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</si>
  <si>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</si>
  <si>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</si>
  <si>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</si>
  <si>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</si>
  <si>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</si>
  <si>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</si>
  <si>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</si>
  <si>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</si>
  <si>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</si>
  <si>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</si>
  <si>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</si>
  <si>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</si>
  <si>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</si>
  <si>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</si>
  <si>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</si>
  <si>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</si>
  <si>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</si>
  <si>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</si>
  <si>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</si>
  <si>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</si>
  <si>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</si>
  <si>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</si>
  <si>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</si>
  <si>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</si>
  <si>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</si>
  <si>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</si>
  <si>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</si>
  <si>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</si>
  <si>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</si>
  <si>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</si>
  <si>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</si>
  <si>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</si>
  <si>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</si>
  <si>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</si>
  <si>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</si>
  <si>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</si>
  <si>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</si>
  <si>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</si>
  <si>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</si>
  <si>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</si>
  <si>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</si>
  <si>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</si>
  <si>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</si>
  <si>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</si>
  <si>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</si>
  <si>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</si>
  <si>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</si>
  <si>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</si>
  <si>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</si>
  <si>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</si>
  <si>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</si>
  <si>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</si>
  <si>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</si>
  <si>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</si>
  <si>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</si>
  <si>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</si>
  <si>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</si>
  <si>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</si>
  <si>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</si>
  <si>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</si>
  <si>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</si>
  <si>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</si>
  <si>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</si>
  <si>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</si>
  <si>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</si>
  <si>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</si>
  <si>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</si>
  <si>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</si>
  <si>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</si>
  <si>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</si>
  <si>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</si>
  <si>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</si>
  <si>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</si>
  <si>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</si>
  <si>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</si>
  <si>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</si>
  <si>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</si>
  <si>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</si>
  <si>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</si>
  <si>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</si>
  <si>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</si>
  <si>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</si>
  <si>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</si>
  <si>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</si>
  <si>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</si>
  <si>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</si>
  <si>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</si>
  <si>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</si>
  <si>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</si>
  <si>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</si>
  <si>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</si>
  <si>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</si>
  <si>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</si>
  <si>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</si>
  <si>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</si>
  <si>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</si>
  <si>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</si>
  <si>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</si>
  <si>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</si>
  <si>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</si>
  <si>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</si>
  <si>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</si>
  <si>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</si>
  <si>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</si>
  <si>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</si>
  <si>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</si>
  <si>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</si>
  <si>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</si>
  <si>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</si>
  <si>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</si>
  <si>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</si>
  <si>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</si>
  <si>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</si>
  <si>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</si>
  <si>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</si>
  <si>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</si>
  <si>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</si>
  <si>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</si>
  <si>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</si>
  <si>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</si>
  <si>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</si>
  <si>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</si>
  <si>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</si>
  <si>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</si>
  <si>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</si>
  <si>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</si>
  <si>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</si>
  <si>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</si>
  <si>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</si>
  <si>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</si>
  <si>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</si>
  <si>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</si>
  <si>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</si>
  <si>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</si>
  <si>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</si>
  <si>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</si>
  <si>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</si>
  <si>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</si>
  <si>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</si>
  <si>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</si>
  <si>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</si>
  <si>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</si>
  <si>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</si>
  <si>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</si>
  <si>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</si>
  <si>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</si>
  <si>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</si>
  <si>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</si>
  <si>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</si>
  <si>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</si>
  <si>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</si>
  <si>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</si>
  <si>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</si>
  <si>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</si>
  <si>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</si>
  <si>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</si>
  <si>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</si>
  <si>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</si>
  <si>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</si>
  <si>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</si>
  <si>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</si>
  <si>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</si>
  <si>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</si>
  <si>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</si>
  <si>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</si>
  <si>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</si>
  <si>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</si>
  <si>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</si>
  <si>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</si>
  <si>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</si>
  <si>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</si>
  <si>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</si>
  <si>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</si>
  <si>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</si>
  <si>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</si>
  <si>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</si>
  <si>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</si>
  <si>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</si>
  <si>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</si>
  <si>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</si>
  <si>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</si>
  <si>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</si>
  <si>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</si>
  <si>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</si>
  <si>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</si>
  <si>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</si>
  <si>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</si>
  <si>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</si>
  <si>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</si>
  <si>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</si>
  <si>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</si>
  <si>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</si>
  <si>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</si>
  <si>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</si>
  <si>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</si>
  <si>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</si>
  <si>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</si>
  <si>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</si>
  <si>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</si>
  <si>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</si>
  <si>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</si>
  <si>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</si>
  <si>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</si>
  <si>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</si>
  <si>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</si>
  <si>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</si>
  <si>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</si>
  <si>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</si>
  <si>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</si>
  <si>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</si>
  <si>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</si>
  <si>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</si>
  <si>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</si>
  <si>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</si>
  <si>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</si>
  <si>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</si>
  <si>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</si>
  <si>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</si>
  <si>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</si>
  <si>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</si>
  <si>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</si>
  <si>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</si>
  <si>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</si>
  <si>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</si>
  <si>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</si>
  <si>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</si>
  <si>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</si>
  <si>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</si>
  <si>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</si>
  <si>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</si>
  <si>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</si>
  <si>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</si>
  <si>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</si>
  <si>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</si>
  <si>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</si>
  <si>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</si>
  <si>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</si>
  <si>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</si>
  <si>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</si>
  <si>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</si>
  <si>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</si>
  <si>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</si>
  <si>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</si>
  <si>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</si>
  <si>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</si>
  <si>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</si>
  <si>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</si>
  <si>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</si>
  <si>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</si>
  <si>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</si>
  <si>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</si>
  <si>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</si>
  <si>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</si>
  <si>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</si>
  <si>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</si>
  <si>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</si>
  <si>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</si>
  <si>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</si>
  <si>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</si>
  <si>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</si>
  <si>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</si>
  <si>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</si>
  <si>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</si>
  <si>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</si>
  <si>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</si>
  <si>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</si>
  <si>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</si>
  <si>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</si>
  <si>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</si>
  <si>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</si>
  <si>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</si>
  <si>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</si>
  <si>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</si>
  <si>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</si>
  <si>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</si>
  <si>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</si>
  <si>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</si>
  <si>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</si>
  <si>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</si>
  <si>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</si>
  <si>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</si>
  <si>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</si>
  <si>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</si>
  <si>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</si>
  <si>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</si>
  <si>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</si>
  <si>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</si>
  <si>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</si>
  <si>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</si>
  <si>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</si>
  <si>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</si>
  <si>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</si>
  <si>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</si>
  <si>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</si>
  <si>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</si>
  <si>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</si>
  <si>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</si>
  <si>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</si>
  <si>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</si>
  <si>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</si>
  <si>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</si>
  <si>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</si>
  <si>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</si>
  <si>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</si>
  <si>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</si>
  <si>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</si>
  <si>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</si>
  <si>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</si>
  <si>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</si>
  <si>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</si>
  <si>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</si>
  <si>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</si>
  <si>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</si>
  <si>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</si>
  <si>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</si>
  <si>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</si>
  <si>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</si>
  <si>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</si>
  <si>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</si>
  <si>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</si>
  <si>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</si>
  <si>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</si>
  <si>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</si>
  <si>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</si>
  <si>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</si>
  <si>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</si>
  <si>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</si>
  <si>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</si>
  <si>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</si>
  <si>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</si>
  <si>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</si>
  <si>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</si>
  <si>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</si>
  <si>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</si>
  <si>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</si>
  <si>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</si>
  <si>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</si>
  <si>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</si>
  <si>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</si>
  <si>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</si>
  <si>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</si>
  <si>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</si>
  <si>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</si>
  <si>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</si>
  <si>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</si>
  <si>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</si>
  <si>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</si>
  <si>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</si>
  <si>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</si>
  <si>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</si>
  <si>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</si>
  <si>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</si>
  <si>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</si>
  <si>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</si>
  <si>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</si>
  <si>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</si>
  <si>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</si>
  <si>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</si>
  <si>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</si>
  <si>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</si>
  <si>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</si>
  <si>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</si>
  <si>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</si>
  <si>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</si>
  <si>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</si>
  <si>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</si>
  <si>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</si>
  <si>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</si>
  <si>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</si>
  <si>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</si>
  <si>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</si>
  <si>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</si>
  <si>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</si>
  <si>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</si>
  <si>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</si>
  <si>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</si>
  <si>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</si>
  <si>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</si>
  <si>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</si>
  <si>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</si>
  <si>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</si>
  <si>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</si>
  <si>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</si>
  <si>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</si>
  <si>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</si>
  <si>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</si>
  <si>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</si>
  <si>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</si>
  <si>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</si>
  <si>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</si>
  <si>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</si>
  <si>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</si>
  <si>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</si>
  <si>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</si>
  <si>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</si>
  <si>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</si>
  <si>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</si>
  <si>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</si>
  <si>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</si>
  <si>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</si>
  <si>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</si>
  <si>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</si>
  <si>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</si>
  <si>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</si>
  <si>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</si>
  <si>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</si>
  <si>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</si>
  <si>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</si>
  <si>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</si>
  <si>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</si>
  <si>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</si>
  <si>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</si>
  <si>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</si>
  <si>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</si>
  <si>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</si>
  <si>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</si>
  <si>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</si>
  <si>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</si>
  <si>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</si>
  <si>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</si>
  <si>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</si>
  <si>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</si>
  <si>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</si>
  <si>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</si>
  <si>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</si>
  <si>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</si>
  <si>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</si>
  <si>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</si>
  <si>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</si>
  <si>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</si>
  <si>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</si>
  <si>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</si>
  <si>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</si>
  <si>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</si>
  <si>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</si>
  <si>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</si>
  <si>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</si>
  <si>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</si>
  <si>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</si>
  <si>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</si>
  <si>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</si>
  <si>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</si>
  <si>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</si>
  <si>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</si>
  <si>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</si>
  <si>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</si>
  <si>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</si>
  <si>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</si>
  <si>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</si>
  <si>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</si>
  <si>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</si>
  <si>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</si>
  <si>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</si>
  <si>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</si>
  <si>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</si>
  <si>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</si>
  <si>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</si>
  <si>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</si>
  <si>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</si>
  <si>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</si>
  <si>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</si>
  <si>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</si>
  <si>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</si>
  <si>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</si>
  <si>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</si>
  <si>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</si>
  <si>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</si>
  <si>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</si>
  <si>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</si>
  <si>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</si>
  <si>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</si>
  <si>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</si>
  <si>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</si>
  <si>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</si>
  <si>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</si>
  <si>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</si>
  <si>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</si>
  <si>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</si>
  <si>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</si>
  <si>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</si>
  <si>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</si>
  <si>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</si>
  <si>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</si>
  <si>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</si>
  <si>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</si>
  <si>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</si>
  <si>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</si>
  <si>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</si>
  <si>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</si>
  <si>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</si>
  <si>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</si>
  <si>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</si>
  <si>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</si>
  <si>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</si>
  <si>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</si>
  <si>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</si>
  <si>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</si>
  <si>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</si>
  <si>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</si>
  <si>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</si>
  <si>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</si>
  <si>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</si>
  <si>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</si>
  <si>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</si>
  <si>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</si>
  <si>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</si>
  <si>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</si>
  <si>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</si>
  <si>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</si>
  <si>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</si>
  <si>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</si>
  <si>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</si>
  <si>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</si>
  <si>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</si>
  <si>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</si>
  <si>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</si>
  <si>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</si>
  <si>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</si>
  <si>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</si>
  <si>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</si>
  <si>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</si>
  <si>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</si>
  <si>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</si>
  <si>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</si>
  <si>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</si>
  <si>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</si>
  <si>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</si>
  <si>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</si>
  <si>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</si>
  <si>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</si>
  <si>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</si>
  <si>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</si>
  <si>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</si>
  <si>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</si>
  <si>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</si>
  <si>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</si>
  <si>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</si>
  <si>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</si>
  <si>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</si>
  <si>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</si>
  <si>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</si>
  <si>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</si>
  <si>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</si>
  <si>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</si>
  <si>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</si>
  <si>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</si>
  <si>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</si>
  <si>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</si>
  <si>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</si>
  <si>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</si>
  <si>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</si>
  <si>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</si>
  <si>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</si>
  <si>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</si>
  <si>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</si>
  <si>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</si>
  <si>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</si>
  <si>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</si>
  <si>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</si>
  <si>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</si>
  <si>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</si>
  <si>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</si>
  <si>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</si>
  <si>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</si>
  <si>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</si>
  <si>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</si>
  <si>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</si>
  <si>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</si>
  <si>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</si>
  <si>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</si>
  <si>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</si>
  <si>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</si>
  <si>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</si>
  <si>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</si>
  <si>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</si>
  <si>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</si>
  <si>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</si>
  <si>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</si>
  <si>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</si>
  <si>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</si>
  <si>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</si>
  <si>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</si>
  <si>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</si>
  <si>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</si>
  <si>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</si>
  <si>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</si>
  <si>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</si>
  <si>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</si>
  <si>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</si>
  <si>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</si>
  <si>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</si>
  <si>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</si>
  <si>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</si>
  <si>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</si>
  <si>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</si>
  <si>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</si>
  <si>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</si>
  <si>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</si>
  <si>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</si>
  <si>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</si>
  <si>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</si>
  <si>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</si>
  <si>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</si>
  <si>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</si>
  <si>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</si>
  <si>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</si>
  <si>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</si>
  <si>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</si>
  <si>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</si>
  <si>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</si>
  <si>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</si>
  <si>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</si>
  <si>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</si>
  <si>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</si>
  <si>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</si>
  <si>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</si>
  <si>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</si>
  <si>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</si>
  <si>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</si>
  <si>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</si>
  <si>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</si>
  <si>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</si>
  <si>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</si>
  <si>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</si>
  <si>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</si>
  <si>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</si>
  <si>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</si>
  <si>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</si>
  <si>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</si>
  <si>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</si>
  <si>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</si>
  <si>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</si>
  <si>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</si>
  <si>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</si>
  <si>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</si>
  <si>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</si>
  <si>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</si>
  <si>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</si>
  <si>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</si>
  <si>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</si>
  <si>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</si>
  <si>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</si>
  <si>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</si>
  <si>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</si>
  <si>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</si>
  <si>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</si>
  <si>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</si>
  <si>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</si>
  <si>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</si>
  <si>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</si>
  <si>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</si>
  <si>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</si>
  <si>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</si>
  <si>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</si>
  <si>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</si>
  <si>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</si>
  <si>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</si>
  <si>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</si>
  <si>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</si>
  <si>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</si>
  <si>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</si>
  <si>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</si>
  <si>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</si>
  <si>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</si>
  <si>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</si>
  <si>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</si>
  <si>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</si>
  <si>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</si>
  <si>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</si>
  <si>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</si>
  <si>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</si>
  <si>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</si>
  <si>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</si>
  <si>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</si>
  <si>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</si>
  <si>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</si>
  <si>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</si>
  <si>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</si>
  <si>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</si>
  <si>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</si>
  <si>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</si>
  <si>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</si>
  <si>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</si>
  <si>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</si>
  <si>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</si>
  <si>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</si>
  <si>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</si>
  <si>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</si>
  <si>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</si>
  <si>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</si>
  <si>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</si>
  <si>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</si>
  <si>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</si>
  <si>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</si>
  <si>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</si>
  <si>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</si>
  <si>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</si>
  <si>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</si>
  <si>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</si>
  <si>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</si>
  <si>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</si>
  <si>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</si>
  <si>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</si>
  <si>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</si>
  <si>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</si>
  <si>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</si>
  <si>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</si>
  <si>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</si>
  <si>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</si>
  <si>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</si>
  <si>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</si>
  <si>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</si>
  <si>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</si>
  <si>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</si>
  <si>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</si>
  <si>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</si>
  <si>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</si>
  <si>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</si>
  <si>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</si>
  <si>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</si>
  <si>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</si>
  <si>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</si>
  <si>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</si>
  <si>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</si>
  <si>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</si>
  <si>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</si>
  <si>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</si>
  <si>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</si>
  <si>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</si>
  <si>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</si>
  <si>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</si>
  <si>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</si>
  <si>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</si>
  <si>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</si>
  <si>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</si>
  <si>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</si>
  <si>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</si>
  <si>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</si>
  <si>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</si>
  <si>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</si>
  <si>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</si>
  <si>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</si>
  <si>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</si>
  <si>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</si>
  <si>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</si>
  <si>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</si>
  <si>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</si>
  <si>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</si>
  <si>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</si>
  <si>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</si>
  <si>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</si>
  <si>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</si>
  <si>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</si>
  <si>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</si>
  <si>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</si>
  <si>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</si>
  <si>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</si>
  <si>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</si>
  <si>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</si>
  <si>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</si>
  <si>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</si>
  <si>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</si>
  <si>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</si>
  <si>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</si>
  <si>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</si>
  <si>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</si>
  <si>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</si>
  <si>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</si>
  <si>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</si>
  <si>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</si>
  <si>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</si>
  <si>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</si>
  <si>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</si>
  <si>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</si>
  <si>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</si>
  <si>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</si>
  <si>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</si>
  <si>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</si>
  <si>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</si>
  <si>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</si>
  <si>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</si>
  <si>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</si>
  <si>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</si>
  <si>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</si>
  <si>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</si>
  <si>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</si>
  <si>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</si>
  <si>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</si>
  <si>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</si>
  <si>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</si>
  <si>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</si>
  <si>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</si>
  <si>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</si>
  <si>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</si>
  <si>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</si>
  <si>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</si>
  <si>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</si>
  <si>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</si>
  <si>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</si>
  <si>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</si>
  <si>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</si>
  <si>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</si>
  <si>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</si>
  <si>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</si>
  <si>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</si>
  <si>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</si>
  <si>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</si>
  <si>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</si>
  <si>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</si>
  <si>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</si>
  <si>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</si>
  <si>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</si>
  <si>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</si>
  <si>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</si>
  <si>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</si>
  <si>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</si>
  <si>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</si>
  <si>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</si>
  <si>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</si>
  <si>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</si>
  <si>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</si>
  <si>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</si>
  <si>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</si>
  <si>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</si>
  <si>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</si>
  <si>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</si>
  <si>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</si>
  <si>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</si>
  <si>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</si>
  <si>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</si>
  <si>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</si>
  <si>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</si>
  <si>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</si>
  <si>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</si>
  <si>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</si>
  <si>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</si>
  <si>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</si>
  <si>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</si>
  <si>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</si>
  <si>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</si>
  <si>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</si>
  <si>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</si>
  <si>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</si>
  <si>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</si>
  <si>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</si>
  <si>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</si>
  <si>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</si>
  <si>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</si>
  <si>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</si>
  <si>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</si>
  <si>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</si>
  <si>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</si>
  <si>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</si>
  <si>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</si>
  <si>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</si>
  <si>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</si>
  <si>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</si>
  <si>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</si>
  <si>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</si>
  <si>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</si>
  <si>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</si>
  <si>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</si>
  <si>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</si>
  <si>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</si>
  <si>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</si>
  <si>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</si>
  <si>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</si>
  <si>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</si>
  <si>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</si>
  <si>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</si>
  <si>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</si>
  <si>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</si>
  <si>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</si>
  <si>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</si>
  <si>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</si>
  <si>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</si>
  <si>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</si>
  <si>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</si>
  <si>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</si>
  <si>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</si>
  <si>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</si>
  <si>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</si>
  <si>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</si>
  <si>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</si>
  <si>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</si>
  <si>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</si>
  <si>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</si>
  <si>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</si>
  <si>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</si>
  <si>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</si>
  <si>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</si>
  <si>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</si>
  <si>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</si>
  <si>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</si>
  <si>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</si>
  <si>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</si>
  <si>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</si>
  <si>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</si>
  <si>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</si>
  <si>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</si>
  <si>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</si>
  <si>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</si>
  <si>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</si>
  <si>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</si>
  <si>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</si>
  <si>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</si>
  <si>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</si>
  <si>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</si>
  <si>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</si>
  <si>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</si>
  <si>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</si>
  <si>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</si>
  <si>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</si>
  <si>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</si>
  <si>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</si>
  <si>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</si>
  <si>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</si>
  <si>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</si>
  <si>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</si>
  <si>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</si>
  <si>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</si>
  <si>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</si>
  <si>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</si>
  <si>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</si>
  <si>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</si>
  <si>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</si>
  <si>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</si>
  <si>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</si>
  <si>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</si>
  <si>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</si>
  <si>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</si>
  <si>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</si>
  <si>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</si>
  <si>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</si>
  <si>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</si>
  <si>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</si>
  <si>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</si>
  <si>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</si>
  <si>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</si>
  <si>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</si>
  <si>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</si>
  <si>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</si>
  <si>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</si>
  <si>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</si>
  <si>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</si>
  <si>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</si>
  <si>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</si>
  <si>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</si>
  <si>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</si>
  <si>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</si>
  <si>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</si>
  <si>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</si>
  <si>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</si>
  <si>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</si>
  <si>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</si>
  <si>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</si>
  <si>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</si>
  <si>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</si>
  <si>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</si>
  <si>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</si>
  <si>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</si>
  <si>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</si>
  <si>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</si>
  <si>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</si>
  <si>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</si>
  <si>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</si>
  <si>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</si>
  <si>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</si>
  <si>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</si>
  <si>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</si>
  <si>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</si>
  <si>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</si>
  <si>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</si>
  <si>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</si>
  <si>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</si>
  <si>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</si>
  <si>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</si>
  <si>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</si>
  <si>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</si>
  <si>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</si>
  <si>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</si>
  <si>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</si>
  <si>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</si>
  <si>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</si>
  <si>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</si>
  <si>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</si>
  <si>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</si>
  <si>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</si>
  <si>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</si>
  <si>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</si>
  <si>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</si>
  <si>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</si>
  <si>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</si>
  <si>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</si>
  <si>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</si>
  <si>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</si>
  <si>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</si>
  <si>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</si>
  <si>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</si>
  <si>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</si>
  <si>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</si>
  <si>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</si>
  <si>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</si>
  <si>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</si>
  <si>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</si>
  <si>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</si>
  <si>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</si>
  <si>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</si>
  <si>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</si>
  <si>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</si>
  <si>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</si>
  <si>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</si>
  <si>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</si>
  <si>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</si>
  <si>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</si>
  <si>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</si>
  <si>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</si>
  <si>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</si>
  <si>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</si>
  <si>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</si>
  <si>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</si>
  <si>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</si>
  <si>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</si>
  <si>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</si>
  <si>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</si>
  <si>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</si>
  <si>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</si>
  <si>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</si>
  <si>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</si>
  <si>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</si>
  <si>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</si>
  <si>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</si>
  <si>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</si>
  <si>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</si>
  <si>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</si>
  <si>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</si>
  <si>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</si>
  <si>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</si>
  <si>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</si>
  <si>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</si>
  <si>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</si>
  <si>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</si>
  <si>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</si>
  <si>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</si>
  <si>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</si>
  <si>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</si>
  <si>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</si>
  <si>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</si>
  <si>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</si>
  <si>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</si>
  <si>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</si>
  <si>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</si>
  <si>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</si>
  <si>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</si>
  <si>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</si>
  <si>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</si>
  <si>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</si>
  <si>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</si>
  <si>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</si>
  <si>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</si>
  <si>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</si>
  <si>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</si>
  <si>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</si>
  <si>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</si>
  <si>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</si>
  <si>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</si>
  <si>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</si>
  <si>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</si>
  <si>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</si>
  <si>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</si>
  <si>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</si>
  <si>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</si>
  <si>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</si>
  <si>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</si>
  <si>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</si>
  <si>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</si>
  <si>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</si>
  <si>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</si>
  <si>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</si>
  <si>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</si>
  <si>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</si>
  <si>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</si>
  <si>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</si>
  <si>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</si>
  <si>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</si>
  <si>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</si>
  <si>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</si>
  <si>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</si>
  <si>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</si>
  <si>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</si>
  <si>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</si>
  <si>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</si>
  <si>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</si>
  <si>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</si>
  <si>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</si>
  <si>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</si>
  <si>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</si>
  <si>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</si>
  <si>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</si>
  <si>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</si>
  <si>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</si>
  <si>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</si>
  <si>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</si>
  <si>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</si>
  <si>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</si>
  <si>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</si>
  <si>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</si>
  <si>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</si>
  <si>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</si>
  <si>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</si>
  <si>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</si>
  <si>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</si>
  <si>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</si>
  <si>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</si>
  <si>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</si>
  <si>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</si>
  <si>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</si>
  <si>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</si>
  <si>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</si>
  <si>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</si>
  <si>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</si>
  <si>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</si>
  <si>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</si>
  <si>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</si>
  <si>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</si>
  <si>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</si>
  <si>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</si>
  <si>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</si>
  <si>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</si>
  <si>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</si>
  <si>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</si>
  <si>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</si>
  <si>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</si>
  <si>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</si>
  <si>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</si>
  <si>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</si>
  <si>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</si>
  <si>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</si>
  <si>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</si>
  <si>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</si>
  <si>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</si>
  <si>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</si>
  <si>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</si>
  <si>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</si>
  <si>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</si>
  <si>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</si>
  <si>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</si>
  <si>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</si>
  <si>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</si>
  <si>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</si>
  <si>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</si>
  <si>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</si>
  <si>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</si>
  <si>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</si>
  <si>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</si>
  <si>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</si>
  <si>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</si>
  <si>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</si>
  <si>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</si>
  <si>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</si>
  <si>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</si>
  <si>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</si>
  <si>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</si>
  <si>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</si>
  <si>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</si>
  <si>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</si>
  <si>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</si>
  <si>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</si>
  <si>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</si>
  <si>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</si>
  <si>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</si>
  <si>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</si>
  <si>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</si>
  <si>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</si>
  <si>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</si>
  <si>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</si>
  <si>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</si>
  <si>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</si>
  <si>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</si>
  <si>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</si>
  <si>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</si>
  <si>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</si>
  <si>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</si>
  <si>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</si>
  <si>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</si>
  <si>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</si>
  <si>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</si>
  <si>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</si>
  <si>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</si>
  <si>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</si>
  <si>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</si>
  <si>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</si>
  <si>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</si>
  <si>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</si>
  <si>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</si>
  <si>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</si>
  <si>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</si>
  <si>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</si>
  <si>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</si>
  <si>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</si>
  <si>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</si>
  <si>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</si>
  <si>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</si>
  <si>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</si>
  <si>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</si>
  <si>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</si>
  <si>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</si>
  <si>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</si>
  <si>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</si>
  <si>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</si>
  <si>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</si>
  <si>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</si>
  <si>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</si>
  <si>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</si>
  <si>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</si>
  <si>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</si>
  <si>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</si>
  <si>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</si>
  <si>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</si>
  <si>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</si>
  <si>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</si>
  <si>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</si>
  <si>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</si>
  <si>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</si>
  <si>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</si>
  <si>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</si>
  <si>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</si>
  <si>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</si>
  <si>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</si>
  <si>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</si>
  <si>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</si>
  <si>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</si>
  <si>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</si>
  <si>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</si>
  <si>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</si>
  <si>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</si>
  <si>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</si>
  <si>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</si>
  <si>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</si>
  <si>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</si>
  <si>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</si>
  <si>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</si>
  <si>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</si>
  <si>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</si>
  <si>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</si>
  <si>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</si>
  <si>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</si>
  <si>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</si>
  <si>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</si>
  <si>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</si>
  <si>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</si>
  <si>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</si>
  <si>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</si>
  <si>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</si>
  <si>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</si>
  <si>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</si>
  <si>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</si>
  <si>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</si>
  <si>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</si>
  <si>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</si>
  <si>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</si>
  <si>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</si>
  <si>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</si>
  <si>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</si>
  <si>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</si>
  <si>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</si>
  <si>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</si>
  <si>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</si>
  <si>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</si>
  <si>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</si>
  <si>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</si>
  <si>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</si>
  <si>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</si>
  <si>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</si>
  <si>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</si>
  <si>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</si>
  <si>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</si>
  <si>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</si>
  <si>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</si>
  <si>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</si>
  <si>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</si>
  <si>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</si>
  <si>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</si>
  <si>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</si>
  <si>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</si>
  <si>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</si>
  <si>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</si>
  <si>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</si>
  <si>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</si>
  <si>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</si>
  <si>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</si>
  <si>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</si>
  <si>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</si>
  <si>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</si>
  <si>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</si>
  <si>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</si>
  <si>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</si>
  <si>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</si>
  <si>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</si>
  <si>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</si>
  <si>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</si>
  <si>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</si>
  <si>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</si>
  <si>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</si>
  <si>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</si>
  <si>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</si>
  <si>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</si>
  <si>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</si>
  <si>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</si>
  <si>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</si>
  <si>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</si>
  <si>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</si>
  <si>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</si>
  <si>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</si>
  <si>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</si>
  <si>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</si>
  <si>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</si>
  <si>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</si>
  <si>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</si>
  <si>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</si>
  <si>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</si>
  <si>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</si>
  <si>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</si>
  <si>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</si>
  <si>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</si>
  <si>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</si>
  <si>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</si>
  <si>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</si>
  <si>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</si>
  <si>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</si>
  <si>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</si>
  <si>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</si>
  <si>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</si>
  <si>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</si>
  <si>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</si>
  <si>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</si>
  <si>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</si>
  <si>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</si>
  <si>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</si>
  <si>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</si>
  <si>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</si>
  <si>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</si>
  <si>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</si>
  <si>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</si>
  <si>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</si>
  <si>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</si>
  <si>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</si>
  <si>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</si>
  <si>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</si>
  <si>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</si>
  <si>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</si>
  <si>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</si>
  <si>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</si>
  <si>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</si>
  <si>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</si>
  <si>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</si>
  <si>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</si>
  <si>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</si>
  <si>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</si>
  <si>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</si>
  <si>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</si>
  <si>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</si>
  <si>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</si>
  <si>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</si>
  <si>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</si>
  <si>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</si>
  <si>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</si>
  <si>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</si>
  <si>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</si>
  <si>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</si>
  <si>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</si>
  <si>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</si>
  <si>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</si>
  <si>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</si>
  <si>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</si>
  <si>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</si>
  <si>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</si>
  <si>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</si>
  <si>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</si>
  <si>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</si>
  <si>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</si>
  <si>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</si>
  <si>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</si>
  <si>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</si>
  <si>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</si>
  <si>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</si>
  <si>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</si>
  <si>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</si>
  <si>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</si>
  <si>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</si>
  <si>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</si>
  <si>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</si>
  <si>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</si>
  <si>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</si>
  <si>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</si>
  <si>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</si>
  <si>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</si>
  <si>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</si>
  <si>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</si>
  <si>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</si>
  <si>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</si>
  <si>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</si>
  <si>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</si>
  <si>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</si>
  <si>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</si>
  <si>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</si>
  <si>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</si>
  <si>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</si>
  <si>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</si>
  <si>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</si>
  <si>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</si>
  <si>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</si>
  <si>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</si>
  <si>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</si>
  <si>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</si>
  <si>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</si>
  <si>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</si>
  <si>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</si>
  <si>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</si>
  <si>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</si>
  <si>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</si>
  <si>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</si>
  <si>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</si>
  <si>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</si>
  <si>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</si>
  <si>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</si>
  <si>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</si>
  <si>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</si>
  <si>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</si>
  <si>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</si>
  <si>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</si>
  <si>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</si>
  <si>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</si>
  <si>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</si>
  <si>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</si>
  <si>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</si>
  <si>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</si>
  <si>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</si>
  <si>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</si>
  <si>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</si>
  <si>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</si>
  <si>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</si>
  <si>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</si>
  <si>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</si>
  <si>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</si>
  <si>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</si>
  <si>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</si>
  <si>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</si>
  <si>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</si>
  <si>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</si>
  <si>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</si>
  <si>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</si>
  <si>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</si>
  <si>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</si>
  <si>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</si>
  <si>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</si>
  <si>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</si>
  <si>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</si>
  <si>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</si>
  <si>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</si>
  <si>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</si>
  <si>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</si>
  <si>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</si>
  <si>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</si>
  <si>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</si>
  <si>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</si>
  <si>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</si>
  <si>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</si>
  <si>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</si>
  <si>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</si>
  <si>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</si>
  <si>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</si>
  <si>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</si>
  <si>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</si>
  <si>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</si>
  <si>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</si>
  <si>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</si>
  <si>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</si>
  <si>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</si>
  <si>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</si>
  <si>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</si>
  <si>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</si>
  <si>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</si>
  <si>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</si>
  <si>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</si>
  <si>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</si>
  <si>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</si>
  <si>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</si>
  <si>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</si>
  <si>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</si>
  <si>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</si>
  <si>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</si>
  <si>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</si>
  <si>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</si>
  <si>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</si>
  <si>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</si>
  <si>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</si>
  <si>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</si>
  <si>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</si>
  <si>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</si>
  <si>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</si>
  <si>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</si>
  <si>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</si>
  <si>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</si>
  <si>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</si>
  <si>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</si>
  <si>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</si>
  <si>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</si>
  <si>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</si>
  <si>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</si>
  <si>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</si>
  <si>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</si>
  <si>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</si>
  <si>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</si>
  <si>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</si>
  <si>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</si>
  <si>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</si>
  <si>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</si>
  <si>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</si>
  <si>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</si>
  <si>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</si>
  <si>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</si>
  <si>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</si>
  <si>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</si>
  <si>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</si>
  <si>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</si>
  <si>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</si>
  <si>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</si>
  <si>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</si>
  <si>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</si>
  <si>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</si>
  <si>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</si>
  <si>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</si>
  <si>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</si>
  <si>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</si>
  <si>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</si>
  <si>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</si>
  <si>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</si>
  <si>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</si>
  <si>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</si>
  <si>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</si>
  <si>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</si>
  <si>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</si>
  <si>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</si>
  <si>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</si>
  <si>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</si>
  <si>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</si>
  <si>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</si>
  <si>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</si>
  <si>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</si>
  <si>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</si>
  <si>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</si>
  <si>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</si>
  <si>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</si>
  <si>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</si>
  <si>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</si>
  <si>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</si>
  <si>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</si>
  <si>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</si>
  <si>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</si>
  <si>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</si>
  <si>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</si>
  <si>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</si>
  <si>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</si>
  <si>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</si>
  <si>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</si>
  <si>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</si>
  <si>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</si>
  <si>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</si>
  <si>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</si>
  <si>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</si>
  <si>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</si>
  <si>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</si>
  <si>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</si>
  <si>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</si>
  <si>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</si>
  <si>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</si>
  <si>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</si>
  <si>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</si>
  <si>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</si>
  <si>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</si>
  <si>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</si>
  <si>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</si>
  <si>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</si>
  <si>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</si>
  <si>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</si>
  <si>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</si>
  <si>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</si>
  <si>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</si>
  <si>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</si>
  <si>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</si>
  <si>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</si>
  <si>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</si>
  <si>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</si>
  <si>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</si>
  <si>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</si>
  <si>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</si>
  <si>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</si>
  <si>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</si>
  <si>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</si>
  <si>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</si>
  <si>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</si>
  <si>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</si>
  <si>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</si>
  <si>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</si>
  <si>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</si>
  <si>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</si>
  <si>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</si>
  <si>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</si>
  <si>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</si>
  <si>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</si>
  <si>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</si>
  <si>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</si>
  <si>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</si>
  <si>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</si>
  <si>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</si>
  <si>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</si>
  <si>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</si>
  <si>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</si>
  <si>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</si>
  <si>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</si>
  <si>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</si>
  <si>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</si>
  <si>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</si>
  <si>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</si>
  <si>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</si>
  <si>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</si>
  <si>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</si>
  <si>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</si>
  <si>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</si>
  <si>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</si>
  <si>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</si>
  <si>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</si>
  <si>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</si>
  <si>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</si>
  <si>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</si>
  <si>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</si>
  <si>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</si>
  <si>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</si>
  <si>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</si>
  <si>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</si>
  <si>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</si>
  <si>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</si>
  <si>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</si>
  <si>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</si>
  <si>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</si>
  <si>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</si>
  <si>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</si>
  <si>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</si>
  <si>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</si>
  <si>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</si>
  <si>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</si>
  <si>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</si>
  <si>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</si>
  <si>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</si>
  <si>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</si>
  <si>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</si>
  <si>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</si>
  <si>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</si>
  <si>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</si>
  <si>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</si>
  <si>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</si>
  <si>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</si>
  <si>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</si>
  <si>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</si>
  <si>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</si>
  <si>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</si>
  <si>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</si>
  <si>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</si>
  <si>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</si>
  <si>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</si>
  <si>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</si>
  <si>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</si>
  <si>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</si>
  <si>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</si>
  <si>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</si>
  <si>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</si>
  <si>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</si>
  <si>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</si>
  <si>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</si>
  <si>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</si>
  <si>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</si>
  <si>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</si>
  <si>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</si>
  <si>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</si>
  <si>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</si>
  <si>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</si>
  <si>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</si>
  <si>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</si>
  <si>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</si>
  <si>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</si>
  <si>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</si>
  <si>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</si>
  <si>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</si>
  <si>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</si>
  <si>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</si>
  <si>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</si>
  <si>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</si>
  <si>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</si>
  <si>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</si>
  <si>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</si>
  <si>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</si>
  <si>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</si>
  <si>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</si>
  <si>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</si>
  <si>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</si>
  <si>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</si>
  <si>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</si>
  <si>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</si>
  <si>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</si>
  <si>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</si>
  <si>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</si>
  <si>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</si>
  <si>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</si>
  <si>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</si>
  <si>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</si>
  <si>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</si>
  <si>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</si>
  <si>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</si>
  <si>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</si>
  <si>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</si>
  <si>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</si>
  <si>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</si>
  <si>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</si>
  <si>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</si>
  <si>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</si>
  <si>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</si>
  <si>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</si>
  <si>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</si>
  <si>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</si>
  <si>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</si>
  <si>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</si>
  <si>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</si>
  <si>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</si>
  <si>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</si>
  <si>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</si>
  <si>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</si>
  <si>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</si>
  <si>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</si>
  <si>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</si>
  <si>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</si>
  <si>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</si>
  <si>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</si>
  <si>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</si>
  <si>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</si>
  <si>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</si>
  <si>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</si>
  <si>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</si>
  <si>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</si>
  <si>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</si>
  <si>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</si>
  <si>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</si>
  <si>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</si>
  <si>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</si>
  <si>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</si>
  <si>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</si>
  <si>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</si>
  <si>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</si>
  <si>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</si>
  <si>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</si>
  <si>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</si>
  <si>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</si>
  <si>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</si>
  <si>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</si>
  <si>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</si>
  <si>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</si>
  <si>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</si>
  <si>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</si>
  <si>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</si>
  <si>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</si>
  <si>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</si>
  <si>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</si>
  <si>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</si>
  <si>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</si>
  <si>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</si>
  <si>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</si>
  <si>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</si>
  <si>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</si>
  <si>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</si>
  <si>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</si>
  <si>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</si>
  <si>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</si>
  <si>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</si>
  <si>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</si>
  <si>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</si>
  <si>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</si>
  <si>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</si>
  <si>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</si>
  <si>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</si>
  <si>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</si>
  <si>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</si>
  <si>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</si>
  <si>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</si>
  <si>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</si>
  <si>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</si>
  <si>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</si>
  <si>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</si>
  <si>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</si>
  <si>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</si>
  <si>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</si>
  <si>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</si>
  <si>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</si>
  <si>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</si>
  <si>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</si>
  <si>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</si>
  <si>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</si>
  <si>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</si>
  <si>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</si>
  <si>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</si>
  <si>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</si>
  <si>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</si>
  <si>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</si>
  <si>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</si>
  <si>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</si>
  <si>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</si>
  <si>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</si>
  <si>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</si>
  <si>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</si>
  <si>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</si>
  <si>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</si>
  <si>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</si>
  <si>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</si>
  <si>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</si>
  <si>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</si>
  <si>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</si>
  <si>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</si>
  <si>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</si>
  <si>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</si>
  <si>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</si>
  <si>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</si>
  <si>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</si>
  <si>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</si>
  <si>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</si>
  <si>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</si>
  <si>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</si>
  <si>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</si>
  <si>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</si>
  <si>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</si>
  <si>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</si>
  <si>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</si>
  <si>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</si>
  <si>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</si>
  <si>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</si>
  <si>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</si>
  <si>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</si>
  <si>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</si>
  <si>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</si>
  <si>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</si>
  <si>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</si>
  <si>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</si>
  <si>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</si>
  <si>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</si>
  <si>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</si>
  <si>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</si>
  <si>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</si>
  <si>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</si>
  <si>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</si>
  <si>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</si>
  <si>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</si>
  <si>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</si>
  <si>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</si>
  <si>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</si>
  <si>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</si>
  <si>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</si>
  <si>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</si>
  <si>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</si>
  <si>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</si>
  <si>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</si>
  <si>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</si>
  <si>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</si>
  <si>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</si>
  <si>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</si>
  <si>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</si>
  <si>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</si>
  <si>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</si>
  <si>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</si>
  <si>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</si>
  <si>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</si>
  <si>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</si>
  <si>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</si>
  <si>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</si>
  <si>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</si>
  <si>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</si>
  <si>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</si>
  <si>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</si>
  <si>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</si>
  <si>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</si>
  <si>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</si>
  <si>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</si>
  <si>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</si>
  <si>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</si>
  <si>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</si>
  <si>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</si>
  <si>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</si>
  <si>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</si>
  <si>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</si>
  <si>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</si>
  <si>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</si>
  <si>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</si>
  <si>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</si>
  <si>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</si>
  <si>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</si>
  <si>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</si>
  <si>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</si>
  <si>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</si>
  <si>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</si>
  <si>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</si>
  <si>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</si>
  <si>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</si>
  <si>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</si>
  <si>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</si>
  <si>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</si>
  <si>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</si>
  <si>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</si>
  <si>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</si>
  <si>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</si>
  <si>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</si>
  <si>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</si>
  <si>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</si>
  <si>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</si>
  <si>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</si>
  <si>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</si>
  <si>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</si>
  <si>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</si>
  <si>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</si>
  <si>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</si>
  <si>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</si>
  <si>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</si>
  <si>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</si>
  <si>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</si>
  <si>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</si>
  <si>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</si>
  <si>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</si>
  <si>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</si>
  <si>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</si>
  <si>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</si>
  <si>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</si>
  <si>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</si>
  <si>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</si>
  <si>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</si>
  <si>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</si>
  <si>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</si>
  <si>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</si>
  <si>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</si>
  <si>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</si>
  <si>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</si>
  <si>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</si>
  <si>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</si>
  <si>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</si>
  <si>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</si>
  <si>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</si>
  <si>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</si>
  <si>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</si>
  <si>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</si>
  <si>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</si>
  <si>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</si>
  <si>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</si>
  <si>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</si>
  <si>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</si>
  <si>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</si>
  <si>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</si>
  <si>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</si>
  <si>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</si>
  <si>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</si>
  <si>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</si>
  <si>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</si>
  <si>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</si>
  <si>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</si>
  <si>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</si>
  <si>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</si>
  <si>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</si>
  <si>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</si>
  <si>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</si>
  <si>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</si>
  <si>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</si>
  <si>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</si>
  <si>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</si>
  <si>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</si>
  <si>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</si>
  <si>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</si>
  <si>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</si>
  <si>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</si>
  <si>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</si>
  <si>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</si>
  <si>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</si>
  <si>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</si>
  <si>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</si>
  <si>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</si>
  <si>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</si>
  <si>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</si>
  <si>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</si>
  <si>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</si>
  <si>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</si>
  <si>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</si>
  <si>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</si>
  <si>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</si>
  <si>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</si>
  <si>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</si>
  <si>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</si>
  <si>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</si>
  <si>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</si>
  <si>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</si>
  <si>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</si>
  <si>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</si>
  <si>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</si>
  <si>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</si>
  <si>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</si>
  <si>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</si>
  <si>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</si>
  <si>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</si>
  <si>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</si>
  <si>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</si>
  <si>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</si>
  <si>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</si>
  <si>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</si>
  <si>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</si>
  <si>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</si>
  <si>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</si>
  <si>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</si>
  <si>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</si>
  <si>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</si>
  <si>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</si>
  <si>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</si>
  <si>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</si>
  <si>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</si>
  <si>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</si>
  <si>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</si>
  <si>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</si>
  <si>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</si>
  <si>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</si>
  <si>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</si>
  <si>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</si>
  <si>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</si>
  <si>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</si>
  <si>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</si>
  <si>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</si>
  <si>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</si>
  <si>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</si>
  <si>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</si>
  <si>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</si>
  <si>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</si>
  <si>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</si>
  <si>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</si>
  <si>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</si>
  <si>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</si>
  <si>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</si>
  <si>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</si>
  <si>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</si>
  <si>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</si>
  <si>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</si>
  <si>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</si>
  <si>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</si>
  <si>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</si>
  <si>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</si>
  <si>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</si>
  <si>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</si>
  <si>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</si>
  <si>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</si>
  <si>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</si>
  <si>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</si>
  <si>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</si>
  <si>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</si>
  <si>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</si>
  <si>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</si>
  <si>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</si>
  <si>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</si>
  <si>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</si>
  <si>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</si>
  <si>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</si>
  <si>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</si>
  <si>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</si>
  <si>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</si>
  <si>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</si>
  <si>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</si>
  <si>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</si>
  <si>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</si>
  <si>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</si>
  <si>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</si>
  <si>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</si>
  <si>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</si>
  <si>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</si>
  <si>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</si>
  <si>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</si>
  <si>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</si>
  <si>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</si>
  <si>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</si>
  <si>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</si>
  <si>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</si>
  <si>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</si>
  <si>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</si>
  <si>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</si>
  <si>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</si>
  <si>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</si>
  <si>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</si>
  <si>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</si>
  <si>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</si>
  <si>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</si>
  <si>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</si>
  <si>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</si>
  <si>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</si>
  <si>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</si>
  <si>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</si>
  <si>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</si>
  <si>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</si>
  <si>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</si>
  <si>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</si>
  <si>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</si>
  <si>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</si>
  <si>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</si>
  <si>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</si>
  <si>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</si>
  <si>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</si>
  <si>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</si>
  <si>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</si>
  <si>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</si>
  <si>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</si>
  <si>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</si>
  <si>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</si>
  <si>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</si>
  <si>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</si>
  <si>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</si>
  <si>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</si>
  <si>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</si>
  <si>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</si>
  <si>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</si>
  <si>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</si>
  <si>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</si>
  <si>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</si>
  <si>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</si>
  <si>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</si>
  <si>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</si>
  <si>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</si>
  <si>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</si>
  <si>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</si>
  <si>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</si>
  <si>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</si>
  <si>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</si>
  <si>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</si>
  <si>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</si>
  <si>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</si>
  <si>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</si>
  <si>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</si>
  <si>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</si>
  <si>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</si>
  <si>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</si>
  <si>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</si>
  <si>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</si>
  <si>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</si>
  <si>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</si>
  <si>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</si>
  <si>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</si>
  <si>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</si>
  <si>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</si>
  <si>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</si>
  <si>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</si>
  <si>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</si>
  <si>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</si>
  <si>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</si>
  <si>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</si>
  <si>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</si>
  <si>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</si>
  <si>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</si>
  <si>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</si>
  <si>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</si>
  <si>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</si>
  <si>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</si>
  <si>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</si>
  <si>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</si>
  <si>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</si>
  <si>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</si>
  <si>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</si>
  <si>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</si>
  <si>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</si>
  <si>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</si>
  <si>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</si>
  <si>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</si>
  <si>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</si>
  <si>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</si>
  <si>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</si>
  <si>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</si>
  <si>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</si>
  <si>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</si>
  <si>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</si>
  <si>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</si>
  <si>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</si>
  <si>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</si>
  <si>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</si>
  <si>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</si>
  <si>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</si>
  <si>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</si>
  <si>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</si>
  <si>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</si>
  <si>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</si>
  <si>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</si>
  <si>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</si>
  <si>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</si>
  <si>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</si>
  <si>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</si>
  <si>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</si>
  <si>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</si>
  <si>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</si>
  <si>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</si>
  <si>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</si>
  <si>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</si>
  <si>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</si>
  <si>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</si>
  <si>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</si>
  <si>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</si>
  <si>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</si>
  <si>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</si>
  <si>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</si>
  <si>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</si>
  <si>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</si>
  <si>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</si>
  <si>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</si>
  <si>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</si>
  <si>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</si>
  <si>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</si>
  <si>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</si>
  <si>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</si>
  <si>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</si>
  <si>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</si>
  <si>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</si>
  <si>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</si>
  <si>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</si>
  <si>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</si>
  <si>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</si>
  <si>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</si>
  <si>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</si>
  <si>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</si>
  <si>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</si>
  <si>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</si>
  <si>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</si>
  <si>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</si>
  <si>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</si>
  <si>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</si>
  <si>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</si>
  <si>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</si>
  <si>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</si>
  <si>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</si>
  <si>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</si>
  <si>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</si>
  <si>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</si>
  <si>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</si>
  <si>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</si>
  <si>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</si>
  <si>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</si>
  <si>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</si>
  <si>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</si>
  <si>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</si>
  <si>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</si>
  <si>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</si>
  <si>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</si>
  <si>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</si>
  <si>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</si>
  <si>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</si>
  <si>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</si>
  <si>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</si>
  <si>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</si>
  <si>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</si>
  <si>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</si>
  <si>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</si>
  <si>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</si>
  <si>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</si>
  <si>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</si>
  <si>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</si>
  <si>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</si>
  <si>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</si>
  <si>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</si>
  <si>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</si>
  <si>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</si>
  <si>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</si>
  <si>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</si>
  <si>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</si>
  <si>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</si>
  <si>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</si>
  <si>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</si>
  <si>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</si>
  <si>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</si>
  <si>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</si>
  <si>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</si>
  <si>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</si>
  <si>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</si>
  <si>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</si>
  <si>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</si>
  <si>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</si>
  <si>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</si>
  <si>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</si>
  <si>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</si>
  <si>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</si>
  <si>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</si>
  <si>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</si>
  <si>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</si>
  <si>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</si>
  <si>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</si>
  <si>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</si>
  <si>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</si>
  <si>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</si>
  <si>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</si>
  <si>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</si>
  <si>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</si>
  <si>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</si>
  <si>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</si>
  <si>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</si>
  <si>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</si>
  <si>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</si>
  <si>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</si>
  <si>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</si>
  <si>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</si>
  <si>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</si>
  <si>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</si>
  <si>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</si>
  <si>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</si>
  <si>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</si>
  <si>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</si>
  <si>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</si>
  <si>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</si>
  <si>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</si>
  <si>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</si>
  <si>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</si>
  <si>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</si>
  <si>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</si>
  <si>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</si>
  <si>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</si>
  <si>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</si>
  <si>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</si>
  <si>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</si>
  <si>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</si>
  <si>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</si>
  <si>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</si>
  <si>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</si>
  <si>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</si>
  <si>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</si>
  <si>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</si>
  <si>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</si>
  <si>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</si>
  <si>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</si>
  <si>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</si>
  <si>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</si>
  <si>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</si>
  <si>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</si>
  <si>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</si>
  <si>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</si>
  <si>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</si>
  <si>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</si>
  <si>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</si>
  <si>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</si>
  <si>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</si>
  <si>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</si>
  <si>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</si>
  <si>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</si>
  <si>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</si>
  <si>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</si>
  <si>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</si>
  <si>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</si>
  <si>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</si>
  <si>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</si>
  <si>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</si>
  <si>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</si>
  <si>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</si>
  <si>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</si>
  <si>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</si>
  <si>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</si>
  <si>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</si>
  <si>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</si>
  <si>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</si>
  <si>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</si>
  <si>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</si>
  <si>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</si>
  <si>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</si>
  <si>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</si>
  <si>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</si>
  <si>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</si>
  <si>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</si>
  <si>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</si>
  <si>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</si>
  <si>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</si>
  <si>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</si>
  <si>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</si>
  <si>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</si>
  <si>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</si>
  <si>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</si>
  <si>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</si>
  <si>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</si>
  <si>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</si>
  <si>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</si>
  <si>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</si>
  <si>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</si>
  <si>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</si>
  <si>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</si>
  <si>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</si>
  <si>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</si>
  <si>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</si>
  <si>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</si>
  <si>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</si>
  <si>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</si>
  <si>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</si>
  <si>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</si>
  <si>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</si>
  <si>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</si>
  <si>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</si>
  <si>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</si>
  <si>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</si>
  <si>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</si>
  <si>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</si>
  <si>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</si>
  <si>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</si>
  <si>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</si>
  <si>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</si>
  <si>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</si>
  <si>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</si>
  <si>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</si>
  <si>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</si>
  <si>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</si>
  <si>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</si>
  <si>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</si>
  <si>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</si>
  <si>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</si>
  <si>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</si>
  <si>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</si>
  <si>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</si>
  <si>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</si>
  <si>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</si>
  <si>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</si>
  <si>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</si>
  <si>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</si>
  <si>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</si>
  <si>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</si>
  <si>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</si>
  <si>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</si>
  <si>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</si>
  <si>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</si>
  <si>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</si>
  <si>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</si>
  <si>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</si>
  <si>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</si>
  <si>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</si>
  <si>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</si>
  <si>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</si>
  <si>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</si>
  <si>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</si>
  <si>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</si>
  <si>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</si>
  <si>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</si>
  <si>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</si>
  <si>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</si>
  <si>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</si>
  <si>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</si>
  <si>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</si>
  <si>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</si>
  <si>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</si>
  <si>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</si>
  <si>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</si>
  <si>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</si>
  <si>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</si>
  <si>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</si>
  <si>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</si>
  <si>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</si>
  <si>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</si>
  <si>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</si>
  <si>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</si>
  <si>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</si>
  <si>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</si>
  <si>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</si>
  <si>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</si>
  <si>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</si>
  <si>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</si>
  <si>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</si>
  <si>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</si>
  <si>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</si>
  <si>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</si>
  <si>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</si>
  <si>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</si>
  <si>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</si>
  <si>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</si>
  <si>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</si>
  <si>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</si>
  <si>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</si>
  <si>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</si>
  <si>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</si>
  <si>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</si>
  <si>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</si>
  <si>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</si>
  <si>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</si>
  <si>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</si>
  <si>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</si>
  <si>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</si>
  <si>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</si>
  <si>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</si>
  <si>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</si>
  <si>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</si>
  <si>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</si>
  <si>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</si>
  <si>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</si>
  <si>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</si>
  <si>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</si>
  <si>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</si>
  <si>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</si>
  <si>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</si>
  <si>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</si>
  <si>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</si>
  <si>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</si>
  <si>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</si>
  <si>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</si>
  <si>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</si>
  <si>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</si>
  <si>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</si>
  <si>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</si>
  <si>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</si>
  <si>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</si>
  <si>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</si>
  <si>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</si>
  <si>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</si>
  <si>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</si>
  <si>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</si>
  <si>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</si>
  <si>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</si>
  <si>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</si>
  <si>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</si>
  <si>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</si>
  <si>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</si>
  <si>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</si>
  <si>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</si>
  <si>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</si>
  <si>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</si>
  <si>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</si>
  <si>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</si>
  <si>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</si>
  <si>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</si>
  <si>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</si>
  <si>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</si>
  <si>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</si>
  <si>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</si>
  <si>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</si>
  <si>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</si>
  <si>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</si>
  <si>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</si>
  <si>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</si>
  <si>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</si>
  <si>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</si>
  <si>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</si>
  <si>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</si>
  <si>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</si>
  <si>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</si>
  <si>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</si>
  <si>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</si>
  <si>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</si>
  <si>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</si>
  <si>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</si>
  <si>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</si>
  <si>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</si>
  <si>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</si>
  <si>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</si>
  <si>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</si>
  <si>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</si>
  <si>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</si>
  <si>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</si>
  <si>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</si>
  <si>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</si>
  <si>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</si>
  <si>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</si>
  <si>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</si>
  <si>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</si>
  <si>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</si>
  <si>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</si>
  <si>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</si>
  <si>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</si>
  <si>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</si>
  <si>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</si>
  <si>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</si>
  <si>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</si>
  <si>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</si>
  <si>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</si>
  <si>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</si>
  <si>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</si>
  <si>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</si>
  <si>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</si>
  <si>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</si>
  <si>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</si>
  <si>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</si>
  <si>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</si>
  <si>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</si>
  <si>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</si>
  <si>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</si>
  <si>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</si>
  <si>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</si>
  <si>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</si>
  <si>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</si>
  <si>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</si>
  <si>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</si>
  <si>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</si>
  <si>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</si>
  <si>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</si>
  <si>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</si>
  <si>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</si>
  <si>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</si>
  <si>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</si>
  <si>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</si>
  <si>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</si>
  <si>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</si>
  <si>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</si>
  <si>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</si>
  <si>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</si>
  <si>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</si>
  <si>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</si>
  <si>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</si>
  <si>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</si>
  <si>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</si>
  <si>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</si>
  <si>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</si>
  <si>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</si>
  <si>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</si>
  <si>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</si>
  <si>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</si>
  <si>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</si>
  <si>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</si>
  <si>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</si>
  <si>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</si>
  <si>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</si>
  <si>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</si>
  <si>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</si>
  <si>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</si>
  <si>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</si>
  <si>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</si>
  <si>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</si>
  <si>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</si>
  <si>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</si>
  <si>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</si>
  <si>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</si>
  <si>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</si>
  <si>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</si>
  <si>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</si>
  <si>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</si>
  <si>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</si>
  <si>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</si>
  <si>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</si>
  <si>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</si>
  <si>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</si>
  <si>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</si>
  <si>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</si>
  <si>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</si>
  <si>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</si>
  <si>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</si>
  <si>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</si>
  <si>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</si>
  <si>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</si>
  <si>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</si>
  <si>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</si>
  <si>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</si>
  <si>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</si>
  <si>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</si>
  <si>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</si>
  <si>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</si>
  <si>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</si>
  <si>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</si>
  <si>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</si>
  <si>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</si>
  <si>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</si>
  <si>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</si>
  <si>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</si>
  <si>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</si>
  <si>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</si>
  <si>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</si>
  <si>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</si>
  <si>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</si>
  <si>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</si>
  <si>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</si>
  <si>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</si>
  <si>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</si>
  <si>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</si>
  <si>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</si>
  <si>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</si>
  <si>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</si>
  <si>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</si>
  <si>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</si>
  <si>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</si>
  <si>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</si>
  <si>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</si>
  <si>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</si>
  <si>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</si>
  <si>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</si>
  <si>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</si>
  <si>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</si>
  <si>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</si>
  <si>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</si>
  <si>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</si>
  <si>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</si>
  <si>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</si>
  <si>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</si>
  <si>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</si>
  <si>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</si>
  <si>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</si>
  <si>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</si>
  <si>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</si>
  <si>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</si>
  <si>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</si>
  <si>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</si>
  <si>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</si>
  <si>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</si>
  <si>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</si>
  <si>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</si>
  <si>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</si>
  <si>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</si>
  <si>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</si>
  <si>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</si>
  <si>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</si>
  <si>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</si>
  <si>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</si>
  <si>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</si>
  <si>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</si>
  <si>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</si>
  <si>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</si>
  <si>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</si>
  <si>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</si>
  <si>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</si>
  <si>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</si>
  <si>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</si>
  <si>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</si>
  <si>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</si>
  <si>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</si>
  <si>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</si>
  <si>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</si>
  <si>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</si>
  <si>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</si>
  <si>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</si>
  <si>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</si>
  <si>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</si>
  <si>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</si>
  <si>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</si>
  <si>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</si>
  <si>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</si>
  <si>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</si>
  <si>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</si>
  <si>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</si>
  <si>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</si>
  <si>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</si>
  <si>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</si>
  <si>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</si>
  <si>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</si>
  <si>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</si>
  <si>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</si>
  <si>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</si>
  <si>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</si>
  <si>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</si>
  <si>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</si>
  <si>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</si>
  <si>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</si>
  <si>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</si>
  <si>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</si>
  <si>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</si>
  <si>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</si>
  <si>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</si>
  <si>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</si>
  <si>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</si>
  <si>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</si>
  <si>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</si>
  <si>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</si>
  <si>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</si>
  <si>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</si>
  <si>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</si>
  <si>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</si>
  <si>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</si>
  <si>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</si>
  <si>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</si>
  <si>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</si>
  <si>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</si>
  <si>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</si>
  <si>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</si>
  <si>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</si>
  <si>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</si>
  <si>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</si>
  <si>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</si>
  <si>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</si>
  <si>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</si>
  <si>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</si>
  <si>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</si>
  <si>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</si>
  <si>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</si>
  <si>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</si>
  <si>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</si>
  <si>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</si>
  <si>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</si>
  <si>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</si>
  <si>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</si>
  <si>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</si>
  <si>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</si>
  <si>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</si>
  <si>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</si>
  <si>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</si>
  <si>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</si>
  <si>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</si>
  <si>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</si>
  <si>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</si>
  <si>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</si>
  <si>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</si>
  <si>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</si>
  <si>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</si>
  <si>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</si>
  <si>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</si>
  <si>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</si>
  <si>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</si>
  <si>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</si>
  <si>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</si>
  <si>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</si>
  <si>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</si>
  <si>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</si>
  <si>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</si>
  <si>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</si>
  <si>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</si>
  <si>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</si>
  <si>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</si>
  <si>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</si>
  <si>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</si>
  <si>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</si>
  <si>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</si>
  <si>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</si>
  <si>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</si>
  <si>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</si>
  <si>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</si>
  <si>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</si>
  <si>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</si>
  <si>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</si>
  <si>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</si>
  <si>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</si>
  <si>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</si>
  <si>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</si>
  <si>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</si>
  <si>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</si>
  <si>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</si>
  <si>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</si>
  <si>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</si>
  <si>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</si>
  <si>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</si>
  <si>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</si>
  <si>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</si>
  <si>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</si>
  <si>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</si>
  <si>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</si>
  <si>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</si>
  <si>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</si>
  <si>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</si>
  <si>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</si>
  <si>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</si>
  <si>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</si>
  <si>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</si>
  <si>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</si>
  <si>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</si>
  <si>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</si>
  <si>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</si>
  <si>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</si>
  <si>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</si>
  <si>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</si>
  <si>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</si>
  <si>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</si>
  <si>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</si>
  <si>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</si>
  <si>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</si>
  <si>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</si>
  <si>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</si>
  <si>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</si>
  <si>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</si>
  <si>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</si>
  <si>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</si>
  <si>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</si>
  <si>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</si>
  <si>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</si>
  <si>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</si>
  <si>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</si>
  <si>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</si>
  <si>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</si>
  <si>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</si>
  <si>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</si>
  <si>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</si>
  <si>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</si>
  <si>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</si>
  <si>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</si>
  <si>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</si>
  <si>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</si>
  <si>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</si>
  <si>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</si>
  <si>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</si>
  <si>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</si>
  <si>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</si>
  <si>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</si>
  <si>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</si>
  <si>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</si>
  <si>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</si>
  <si>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</si>
  <si>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</si>
  <si>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</si>
  <si>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</si>
  <si>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</si>
  <si>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</si>
  <si>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</si>
  <si>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</si>
  <si>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</si>
  <si>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</si>
  <si>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</si>
  <si>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</si>
  <si>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</si>
  <si>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</si>
  <si>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</si>
  <si>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</si>
  <si>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</si>
  <si>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</si>
  <si>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</si>
  <si>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</si>
  <si>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</si>
  <si>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</si>
  <si>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</si>
  <si>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</si>
  <si>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</si>
  <si>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</si>
  <si>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</si>
  <si>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</si>
  <si>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</si>
  <si>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</si>
  <si>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</si>
  <si>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</si>
  <si>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</si>
  <si>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</si>
  <si>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</si>
  <si>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</si>
  <si>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</si>
  <si>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</si>
  <si>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</si>
  <si>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</si>
  <si>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</si>
  <si>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</si>
  <si>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</si>
  <si>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</si>
  <si>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</si>
  <si>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</si>
  <si>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</si>
  <si>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</si>
  <si>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</si>
  <si>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</si>
  <si>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</si>
  <si>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</si>
  <si>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</si>
  <si>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</si>
  <si>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</si>
  <si>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</si>
  <si>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</si>
  <si>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</si>
  <si>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</si>
  <si>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</si>
  <si>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</si>
  <si>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</si>
  <si>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</si>
  <si>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</si>
  <si>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</si>
  <si>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</si>
  <si>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</si>
  <si>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</si>
  <si>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</si>
  <si>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</si>
  <si>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</si>
  <si>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</si>
  <si>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</si>
  <si>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</si>
  <si>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</si>
  <si>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</si>
  <si>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</si>
  <si>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</si>
  <si>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</si>
  <si>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</si>
  <si>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</si>
  <si>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</si>
  <si>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</si>
  <si>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</si>
  <si>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</si>
  <si>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</si>
  <si>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</si>
  <si>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</si>
  <si>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</si>
  <si>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</si>
  <si>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</si>
  <si>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</si>
  <si>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</si>
  <si>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</si>
  <si>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</si>
  <si>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</si>
  <si>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</si>
  <si>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</si>
  <si>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</si>
  <si>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</si>
  <si>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</si>
  <si>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</si>
  <si>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</si>
  <si>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</si>
  <si>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</si>
  <si>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</si>
  <si>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</si>
  <si>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</si>
  <si>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</si>
  <si>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</si>
  <si>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</si>
  <si>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</si>
  <si>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</si>
  <si>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</si>
  <si>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</si>
  <si>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</si>
  <si>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</si>
  <si>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</si>
  <si>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</si>
  <si>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</si>
  <si>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</si>
  <si>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</si>
  <si>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</si>
  <si>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</si>
  <si>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</si>
  <si>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</si>
  <si>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</si>
  <si>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</si>
  <si>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</si>
  <si>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</si>
  <si>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</si>
  <si>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</si>
  <si>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</si>
  <si>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</si>
  <si>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</si>
  <si>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</si>
  <si>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</si>
  <si>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</si>
  <si>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</si>
  <si>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</si>
  <si>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</si>
  <si>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</si>
  <si>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</si>
  <si>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</si>
  <si>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</si>
  <si>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</si>
  <si>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</si>
  <si>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</si>
  <si>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</si>
  <si>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</si>
  <si>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</si>
  <si>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</si>
  <si>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</si>
  <si>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</si>
  <si>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</si>
  <si>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</si>
  <si>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</si>
  <si>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</si>
  <si>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</si>
  <si>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</si>
  <si>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</si>
  <si>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</si>
  <si>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</si>
  <si>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</si>
  <si>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</si>
  <si>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</si>
  <si>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</si>
  <si>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</si>
  <si>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</si>
  <si>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</si>
  <si>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</si>
  <si>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</si>
  <si>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</si>
  <si>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</si>
  <si>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</si>
  <si>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</si>
  <si>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</si>
  <si>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</si>
  <si>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</si>
  <si>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</si>
  <si>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</si>
  <si>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</si>
  <si>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</si>
  <si>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</si>
  <si>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</si>
  <si>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</si>
  <si>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</si>
  <si>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</si>
  <si>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</si>
  <si>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</si>
  <si>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</si>
  <si>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</si>
  <si>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</si>
  <si>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</si>
  <si>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</si>
  <si>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</si>
  <si>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</si>
  <si>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</si>
  <si>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</si>
  <si>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</si>
  <si>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</si>
  <si>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</si>
  <si>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</si>
  <si>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</si>
  <si>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</si>
  <si>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</si>
  <si>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</si>
  <si>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</si>
  <si>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</si>
  <si>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</si>
  <si>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</si>
  <si>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</si>
  <si>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</si>
  <si>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</si>
  <si>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</si>
  <si>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</si>
  <si>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</si>
  <si>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</si>
  <si>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</si>
  <si>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</si>
  <si>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</si>
  <si>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</si>
  <si>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</si>
  <si>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</si>
  <si>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</si>
  <si>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</si>
  <si>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</si>
  <si>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</si>
  <si>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</si>
  <si>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</si>
  <si>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</si>
  <si>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</si>
  <si>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</si>
  <si>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</si>
  <si>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</si>
  <si>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</si>
  <si>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</si>
  <si>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</si>
  <si>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</si>
  <si>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</si>
  <si>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</si>
  <si>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</si>
  <si>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</si>
  <si>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</si>
  <si>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</si>
  <si>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</si>
  <si>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</si>
  <si>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</si>
  <si>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</si>
  <si>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</si>
  <si>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</si>
  <si>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</si>
  <si>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</si>
  <si>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</si>
  <si>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</si>
  <si>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</si>
  <si>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</si>
  <si>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</si>
  <si>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</si>
  <si>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</si>
  <si>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</si>
  <si>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</si>
  <si>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</si>
  <si>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</si>
  <si>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</si>
  <si>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</si>
  <si>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</si>
  <si>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</si>
  <si>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</si>
  <si>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</si>
  <si>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</si>
  <si>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</si>
  <si>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</si>
  <si>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</si>
  <si>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</si>
  <si>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</si>
  <si>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</si>
  <si>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</si>
  <si>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</si>
  <si>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</si>
  <si>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</si>
  <si>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</si>
  <si>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</si>
  <si>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</si>
  <si>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</si>
  <si>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</si>
  <si>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</si>
  <si>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</si>
  <si>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</si>
  <si>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</si>
  <si>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</si>
  <si>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</si>
  <si>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</si>
  <si>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</si>
  <si>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</si>
  <si>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</si>
  <si>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</si>
  <si>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</si>
  <si>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</si>
  <si>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</si>
  <si>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</si>
  <si>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</si>
  <si>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</si>
  <si>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</si>
  <si>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</si>
  <si>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</si>
  <si>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</si>
  <si>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</si>
  <si>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</si>
  <si>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</si>
  <si>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</si>
  <si>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</si>
  <si>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</si>
  <si>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</si>
  <si>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</si>
  <si>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</si>
  <si>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</si>
  <si>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</si>
  <si>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</si>
  <si>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</si>
  <si>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</si>
  <si>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</si>
  <si>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</si>
  <si>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</si>
  <si>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</si>
  <si>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</si>
  <si>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</si>
  <si>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</si>
  <si>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</si>
  <si>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</si>
  <si>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</si>
  <si>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</si>
  <si>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</si>
  <si>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</si>
  <si>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</si>
  <si>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</si>
  <si>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</si>
  <si>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</si>
  <si>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</si>
  <si>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</si>
  <si>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</si>
  <si>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</si>
  <si>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</si>
  <si>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</si>
  <si>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</si>
  <si>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</si>
  <si>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</si>
  <si>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</si>
  <si>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</si>
  <si>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</si>
  <si>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</si>
  <si>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</si>
  <si>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</si>
  <si>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</si>
  <si>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</si>
  <si>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</si>
  <si>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</si>
  <si>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</si>
  <si>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</si>
  <si>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</si>
  <si>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</si>
  <si>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</si>
  <si>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</si>
  <si>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</si>
  <si>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</si>
  <si>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</si>
  <si>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</si>
  <si>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</si>
  <si>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</si>
  <si>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</si>
  <si>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</si>
  <si>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</si>
  <si>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</si>
  <si>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</si>
  <si>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</si>
  <si>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</si>
  <si>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</si>
  <si>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</si>
  <si>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</si>
  <si>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</si>
  <si>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</si>
  <si>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</si>
  <si>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</si>
  <si>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</si>
  <si>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</si>
  <si>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</si>
  <si>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</si>
  <si>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</si>
  <si>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</si>
  <si>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</si>
  <si>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</si>
  <si>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</si>
  <si>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</si>
  <si>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</si>
  <si>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</si>
  <si>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</si>
  <si>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</si>
  <si>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</si>
  <si>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</si>
  <si>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</si>
  <si>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</si>
  <si>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</si>
  <si>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</si>
  <si>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</si>
  <si>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</si>
  <si>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</si>
  <si>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</si>
  <si>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</si>
  <si>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</si>
  <si>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</si>
  <si>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</si>
  <si>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</si>
  <si>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</si>
  <si>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</si>
  <si>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</si>
  <si>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</si>
  <si>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</si>
  <si>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</si>
  <si>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</si>
  <si>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</si>
  <si>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</si>
  <si>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</si>
  <si>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</si>
  <si>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</si>
  <si>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</si>
  <si>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</si>
  <si>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</si>
  <si>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</si>
  <si>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</si>
  <si>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</si>
  <si>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</si>
  <si>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</si>
  <si>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</si>
  <si>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</si>
  <si>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</si>
  <si>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</si>
  <si>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</si>
  <si>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</si>
  <si>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</si>
  <si>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</si>
  <si>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</si>
  <si>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</si>
  <si>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</si>
  <si>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</si>
  <si>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</si>
  <si>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</si>
  <si>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</si>
  <si>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</si>
  <si>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</si>
  <si>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</si>
  <si>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</si>
  <si>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</si>
  <si>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</si>
  <si>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</si>
  <si>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</si>
  <si>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</si>
  <si>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</si>
  <si>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</si>
  <si>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</si>
  <si>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</si>
  <si>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</si>
  <si>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</si>
  <si>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</si>
  <si>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</si>
  <si>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</si>
  <si>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</si>
  <si>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</si>
  <si>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</si>
  <si>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</si>
  <si>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</si>
  <si>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</si>
  <si>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</si>
  <si>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</si>
  <si>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</si>
  <si>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</si>
  <si>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</si>
  <si>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</si>
  <si>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</si>
  <si>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</si>
  <si>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</si>
  <si>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</si>
  <si>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</si>
  <si>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</si>
  <si>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</si>
  <si>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</si>
  <si>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</si>
  <si>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</si>
  <si>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</si>
  <si>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</si>
  <si>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</si>
  <si>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</si>
  <si>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</si>
  <si>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</si>
  <si>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</si>
  <si>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</si>
  <si>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</si>
  <si>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</si>
  <si>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</si>
  <si>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</si>
  <si>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</si>
  <si>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</si>
  <si>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</si>
  <si>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</si>
  <si>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</si>
  <si>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</si>
  <si>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</si>
  <si>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</si>
  <si>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</si>
  <si>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</si>
  <si>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</si>
  <si>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</si>
  <si>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</si>
  <si>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</si>
  <si>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</si>
  <si>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</si>
  <si>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</si>
  <si>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</si>
  <si>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</si>
  <si>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</si>
  <si>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</si>
  <si>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</si>
  <si>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</si>
  <si>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</si>
  <si>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</si>
  <si>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</si>
  <si>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</si>
  <si>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</si>
  <si>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</si>
  <si>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</si>
  <si>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</si>
  <si>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</si>
  <si>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</si>
  <si>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</si>
  <si>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</si>
  <si>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</si>
  <si>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</si>
  <si>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</si>
  <si>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</si>
  <si>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</si>
  <si>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</si>
  <si>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</si>
  <si>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</si>
  <si>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</si>
  <si>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</si>
  <si>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</si>
  <si>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</si>
  <si>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</si>
  <si>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</si>
  <si>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</si>
  <si>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</si>
  <si>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</si>
  <si>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</si>
  <si>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</si>
  <si>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</si>
  <si>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</si>
  <si>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</si>
  <si>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</si>
  <si>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</si>
  <si>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</si>
  <si>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</si>
  <si>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</si>
  <si>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</si>
  <si>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</si>
  <si>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</si>
  <si>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</si>
  <si>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</si>
  <si>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</si>
  <si>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</si>
  <si>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</si>
  <si>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</si>
  <si>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</si>
  <si>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</si>
  <si>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</si>
  <si>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</si>
  <si>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</si>
  <si>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</si>
  <si>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</si>
  <si>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</si>
  <si>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</si>
  <si>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</si>
  <si>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</si>
  <si>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</si>
  <si>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</si>
  <si>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</si>
  <si>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</si>
  <si>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</si>
  <si>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</si>
  <si>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</si>
  <si>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</si>
  <si>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</si>
  <si>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</si>
  <si>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</si>
  <si>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</si>
  <si>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</si>
  <si>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</si>
  <si>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</si>
  <si>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</si>
  <si>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</si>
  <si>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</si>
  <si>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</si>
  <si>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</si>
  <si>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</si>
  <si>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</si>
  <si>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</si>
  <si>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</si>
  <si>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</si>
  <si>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</si>
  <si>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</si>
  <si>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</si>
  <si>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</si>
  <si>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</si>
  <si>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</si>
  <si>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</si>
  <si>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</si>
  <si>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</si>
  <si>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</si>
  <si>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</si>
  <si>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</si>
  <si>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</si>
  <si>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</si>
  <si>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</si>
  <si>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</si>
  <si>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</si>
  <si>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</si>
  <si>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</si>
  <si>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</si>
  <si>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</si>
  <si>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</si>
  <si>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</si>
  <si>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</si>
  <si>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</si>
  <si>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</si>
  <si>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</si>
  <si>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</si>
  <si>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</si>
  <si>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</si>
  <si>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</si>
  <si>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</si>
  <si>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</si>
  <si>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</si>
  <si>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</si>
  <si>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</si>
  <si>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</si>
  <si>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</si>
  <si>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</si>
  <si>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</si>
  <si>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</si>
  <si>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</si>
  <si>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</si>
  <si>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</si>
  <si>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</si>
  <si>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</si>
  <si>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</si>
  <si>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</si>
  <si>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</si>
  <si>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</si>
  <si>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</si>
  <si>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</si>
  <si>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</si>
  <si>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</si>
  <si>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</si>
  <si>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</si>
  <si>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</si>
  <si>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</si>
  <si>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</si>
  <si>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</si>
  <si>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</si>
  <si>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</si>
  <si>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</si>
  <si>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</si>
  <si>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</si>
  <si>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</si>
  <si>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</si>
  <si>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</si>
  <si>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</si>
  <si>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</si>
  <si>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</si>
  <si>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</si>
  <si>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</si>
  <si>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</si>
  <si>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</si>
  <si>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</si>
  <si>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</si>
  <si>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</si>
  <si>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</si>
  <si>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</si>
  <si>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</si>
  <si>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</si>
  <si>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</si>
  <si>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</si>
  <si>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</si>
  <si>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</si>
  <si>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</si>
  <si>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</si>
  <si>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</si>
  <si>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</si>
  <si>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</si>
  <si>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</si>
  <si>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</si>
  <si>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</si>
  <si>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</si>
  <si>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</si>
  <si>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</si>
  <si>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</si>
  <si>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</si>
  <si>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</si>
  <si>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</si>
  <si>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</si>
  <si>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</si>
  <si>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</si>
  <si>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</si>
  <si>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</si>
  <si>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</si>
  <si>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</si>
  <si>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</si>
  <si>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</si>
  <si>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</si>
  <si>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</si>
  <si>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</si>
  <si>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</si>
  <si>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</si>
  <si>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</si>
  <si>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</si>
  <si>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</si>
  <si>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</si>
  <si>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</si>
  <si>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</si>
  <si>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</si>
  <si>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</si>
  <si>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</si>
  <si>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</si>
  <si>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</si>
  <si>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</si>
  <si>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</si>
  <si>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</si>
  <si>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</si>
  <si>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</si>
  <si>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</si>
  <si>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</si>
  <si>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</si>
  <si>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</si>
  <si>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</si>
  <si>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</si>
  <si>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</si>
  <si>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</si>
  <si>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</si>
  <si>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</si>
  <si>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</si>
  <si>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</si>
  <si>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</si>
  <si>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</si>
  <si>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</si>
  <si>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</si>
  <si>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</si>
  <si>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</si>
  <si>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</si>
  <si>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</si>
  <si>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</si>
  <si>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</si>
  <si>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</si>
  <si>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</si>
  <si>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</si>
  <si>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</si>
  <si>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</si>
  <si>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</si>
  <si>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</si>
  <si>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</si>
  <si>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</si>
  <si>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</si>
  <si>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</si>
  <si>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</si>
  <si>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</si>
  <si>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</si>
  <si>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</si>
  <si>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</si>
  <si>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</si>
  <si>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</si>
  <si>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</si>
  <si>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</si>
  <si>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</si>
  <si>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</si>
  <si>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</si>
  <si>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</si>
  <si>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</si>
  <si>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</si>
  <si>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</si>
  <si>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</si>
  <si>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</si>
  <si>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</si>
  <si>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</si>
  <si>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</si>
  <si>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</si>
  <si>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</si>
  <si>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</si>
  <si>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</si>
  <si>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</si>
  <si>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</si>
  <si>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</si>
  <si>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</si>
  <si>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</si>
  <si>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</si>
  <si>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</si>
  <si>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</si>
  <si>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</si>
  <si>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</si>
  <si>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</si>
  <si>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</si>
  <si>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</si>
  <si>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</si>
  <si>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</si>
  <si>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</si>
  <si>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</si>
  <si>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</si>
  <si>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</si>
  <si>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</si>
  <si>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</si>
  <si>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</si>
  <si>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</si>
  <si>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</si>
  <si>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</si>
  <si>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</si>
  <si>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</si>
  <si>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</si>
  <si>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</si>
  <si>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</si>
  <si>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</si>
  <si>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</si>
  <si>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</si>
  <si>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</si>
  <si>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</si>
  <si>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</si>
  <si>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</si>
  <si>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</si>
  <si>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</si>
  <si>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</si>
  <si>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</si>
  <si>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</si>
  <si>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</si>
  <si>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</si>
  <si>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</si>
  <si>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</si>
  <si>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</si>
  <si>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</si>
  <si>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</si>
  <si>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</si>
  <si>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</si>
  <si>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</si>
  <si>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</si>
  <si>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</si>
  <si>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</si>
  <si>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</si>
  <si>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</si>
  <si>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</si>
  <si>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</si>
  <si>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</si>
  <si>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</si>
  <si>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</si>
  <si>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</si>
  <si>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</si>
  <si>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</si>
  <si>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</si>
  <si>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</si>
  <si>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</si>
  <si>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</si>
  <si>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</si>
  <si>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</si>
  <si>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</si>
  <si>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</si>
  <si>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</si>
  <si>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</si>
  <si>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</si>
  <si>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</si>
  <si>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</si>
  <si>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</si>
  <si>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</si>
  <si>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</si>
  <si>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</si>
  <si>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</si>
  <si>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</si>
  <si>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</si>
  <si>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</si>
  <si>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</si>
  <si>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</si>
  <si>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</si>
  <si>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</si>
  <si>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</si>
  <si>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</si>
  <si>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</si>
  <si>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</si>
  <si>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</si>
  <si>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</si>
  <si>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</si>
  <si>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</si>
  <si>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</si>
  <si>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</si>
  <si>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</si>
  <si>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</si>
  <si>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</si>
  <si>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</si>
  <si>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</si>
  <si>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</si>
  <si>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</si>
  <si>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</si>
  <si>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</si>
  <si>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</si>
  <si>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</si>
  <si>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</si>
  <si>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</si>
  <si>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</si>
  <si>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</si>
  <si>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</si>
  <si>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</si>
  <si>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</si>
  <si>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</si>
  <si>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</si>
  <si>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</si>
  <si>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</si>
  <si>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</si>
  <si>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</si>
  <si>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</si>
  <si>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</si>
  <si>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</si>
  <si>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</si>
  <si>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</si>
  <si>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</si>
  <si>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</si>
  <si>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</si>
  <si>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</si>
  <si>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</si>
  <si>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</si>
  <si>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</si>
  <si>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</si>
  <si>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</si>
  <si>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</si>
  <si>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</si>
  <si>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</si>
  <si>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</si>
  <si>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</si>
  <si>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</si>
  <si>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</si>
  <si>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</si>
  <si>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</si>
  <si>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</si>
  <si>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</si>
  <si>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</si>
  <si>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</si>
  <si>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</si>
  <si>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</si>
  <si>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</si>
  <si>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</si>
  <si>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</si>
  <si>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</si>
  <si>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</si>
  <si>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</si>
  <si>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</si>
  <si>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</si>
  <si>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</si>
  <si>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</si>
  <si>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</si>
  <si>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</si>
  <si>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</si>
  <si>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</si>
  <si>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</si>
  <si>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</si>
  <si>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</si>
  <si>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</si>
  <si>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</si>
  <si>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</si>
  <si>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</si>
  <si>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</si>
  <si>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</si>
  <si>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</si>
  <si>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</si>
  <si>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</si>
  <si>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</si>
  <si>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</si>
  <si>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</si>
  <si>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</si>
  <si>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</si>
  <si>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</si>
  <si>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</si>
  <si>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</si>
  <si>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</si>
  <si>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</si>
  <si>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</si>
  <si>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</si>
  <si>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</si>
  <si>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</si>
  <si>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</si>
  <si>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</si>
  <si>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</si>
  <si>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</si>
  <si>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</si>
  <si>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</si>
  <si>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</si>
  <si>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</si>
  <si>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</si>
  <si>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</si>
  <si>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</si>
  <si>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</si>
  <si>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</si>
  <si>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</si>
  <si>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</si>
  <si>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</si>
  <si>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</si>
  <si>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</si>
  <si>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</si>
  <si>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</si>
  <si>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</si>
  <si>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</si>
  <si>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</si>
  <si>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</si>
  <si>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</si>
  <si>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</si>
  <si>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</si>
  <si>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</si>
  <si>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</si>
  <si>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</si>
  <si>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</si>
  <si>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</si>
  <si>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</si>
  <si>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</si>
  <si>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</si>
  <si>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</si>
  <si>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</si>
  <si>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</si>
  <si>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</si>
  <si>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</si>
  <si>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</si>
  <si>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</si>
  <si>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</si>
  <si>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</si>
  <si>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</si>
  <si>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</si>
  <si>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</si>
  <si>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</si>
  <si>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</si>
  <si>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</si>
  <si>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</si>
  <si>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</si>
  <si>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</si>
  <si>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</si>
  <si>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</si>
  <si>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</si>
  <si>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</si>
  <si>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</si>
  <si>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</si>
  <si>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</si>
  <si>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</si>
  <si>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</si>
  <si>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</si>
  <si>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</si>
  <si>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</si>
  <si>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</si>
  <si>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</si>
  <si>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</si>
  <si>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</si>
  <si>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</si>
  <si>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</si>
  <si>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</si>
  <si>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</si>
  <si>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</si>
  <si>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</si>
  <si>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</si>
  <si>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</si>
  <si>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</si>
  <si>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</si>
  <si>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</si>
  <si>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</si>
  <si>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</si>
  <si>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</si>
  <si>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</si>
  <si>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</si>
  <si>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</si>
  <si>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</si>
  <si>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</si>
  <si>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</si>
  <si>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</si>
  <si>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</si>
  <si>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</si>
  <si>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</si>
  <si>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</si>
  <si>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</si>
  <si>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</si>
  <si>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</si>
  <si>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</si>
  <si>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</si>
  <si>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</si>
  <si>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</si>
  <si>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</si>
  <si>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</si>
  <si>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</si>
  <si>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</si>
  <si>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</si>
  <si>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</si>
  <si>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</si>
  <si>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</si>
  <si>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</si>
  <si>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</si>
  <si>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</si>
  <si>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</si>
  <si>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</si>
  <si>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</si>
  <si>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</si>
  <si>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</si>
  <si>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</si>
  <si>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</si>
  <si>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</si>
  <si>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</si>
  <si>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</si>
  <si>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</si>
  <si>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</si>
  <si>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</si>
  <si>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</si>
  <si>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</si>
  <si>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</si>
  <si>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</si>
  <si>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</si>
  <si>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</si>
  <si>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</si>
  <si>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</si>
  <si>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</si>
  <si>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</si>
  <si>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</si>
  <si>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</si>
  <si>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</si>
  <si>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</si>
  <si>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</si>
  <si>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</si>
  <si>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</si>
  <si>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</si>
  <si>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</si>
  <si>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</si>
  <si>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</si>
  <si>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</si>
  <si>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</si>
  <si>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</si>
  <si>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</si>
  <si>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</si>
  <si>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</si>
  <si>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</si>
  <si>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</si>
  <si>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</si>
  <si>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</si>
  <si>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</si>
  <si>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</si>
  <si>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</si>
  <si>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</si>
  <si>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</si>
  <si>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</si>
  <si>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</si>
  <si>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</si>
  <si>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</si>
  <si>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</si>
  <si>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</si>
  <si>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</si>
  <si>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</si>
  <si>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</si>
  <si>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</si>
  <si>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</si>
  <si>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</si>
  <si>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</si>
  <si>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</si>
  <si>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</si>
  <si>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</si>
  <si>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</si>
  <si>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</si>
  <si>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</si>
  <si>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</si>
  <si>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</si>
  <si>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</si>
  <si>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</si>
  <si>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</si>
  <si>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</si>
  <si>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</si>
  <si>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</si>
  <si>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</si>
  <si>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</si>
  <si>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</si>
  <si>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</si>
  <si>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</si>
  <si>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</si>
  <si>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</si>
  <si>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</si>
  <si>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</si>
  <si>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</si>
  <si>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</si>
  <si>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</si>
  <si>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</si>
  <si>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</si>
  <si>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</si>
  <si>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</si>
  <si>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</si>
  <si>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</si>
  <si>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</si>
  <si>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</si>
  <si>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</si>
  <si>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</si>
  <si>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</si>
  <si>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</si>
  <si>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</si>
  <si>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</si>
  <si>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</si>
  <si>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</si>
  <si>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</si>
  <si>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</si>
  <si>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</si>
  <si>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</si>
  <si>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</si>
  <si>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</si>
  <si>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</si>
  <si>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</si>
  <si>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</si>
  <si>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</si>
  <si>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</si>
  <si>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</si>
  <si>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</si>
  <si>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</si>
  <si>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</si>
  <si>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</si>
  <si>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</si>
  <si>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</si>
  <si>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</si>
  <si>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</si>
  <si>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</si>
  <si>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</si>
  <si>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</si>
  <si>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</si>
  <si>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</si>
  <si>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</si>
  <si>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</si>
  <si>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</si>
  <si>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</si>
  <si>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</si>
  <si>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</si>
  <si>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</si>
  <si>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</si>
  <si>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</si>
  <si>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</si>
  <si>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</si>
  <si>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</si>
  <si>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</si>
  <si>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</si>
  <si>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</si>
  <si>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</si>
  <si>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</si>
  <si>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</si>
  <si>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</si>
  <si>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</si>
  <si>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</si>
  <si>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</si>
  <si>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</si>
  <si>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</si>
  <si>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</si>
  <si>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</si>
  <si>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</si>
  <si>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</si>
  <si>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</si>
  <si>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</si>
  <si>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</si>
  <si>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</si>
  <si>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</si>
  <si>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</si>
  <si>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</si>
  <si>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</si>
  <si>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</si>
  <si>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</si>
  <si>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</si>
  <si>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</si>
  <si>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</si>
  <si>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</si>
  <si>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</si>
  <si>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</si>
  <si>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</si>
  <si>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</si>
  <si>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</si>
  <si>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</si>
  <si>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</si>
  <si>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</si>
  <si>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</si>
  <si>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</si>
  <si>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</si>
  <si>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</si>
  <si>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</si>
  <si>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</si>
  <si>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</si>
  <si>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</si>
  <si>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</si>
  <si>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</si>
  <si>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</si>
  <si>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</si>
  <si>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</si>
  <si>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</si>
  <si>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</si>
  <si>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</si>
  <si>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</si>
  <si>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</si>
  <si>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</si>
  <si>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</si>
  <si>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</si>
  <si>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</si>
  <si>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</si>
  <si>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</si>
  <si>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</si>
  <si>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</si>
  <si>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</si>
  <si>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</si>
  <si>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</si>
  <si>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</si>
  <si>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</si>
  <si>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</si>
  <si>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</si>
  <si>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</si>
  <si>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</si>
  <si>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</si>
  <si>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</si>
  <si>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</si>
  <si>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</si>
  <si>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</si>
  <si>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</si>
  <si>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</si>
  <si>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</si>
  <si>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</si>
  <si>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</si>
  <si>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</si>
  <si>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</si>
  <si>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</si>
  <si>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</si>
  <si>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</si>
  <si>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</si>
  <si>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</si>
  <si>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</si>
  <si>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</si>
  <si>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</si>
  <si>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</si>
  <si>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</si>
  <si>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</si>
  <si>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</si>
  <si>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</si>
  <si>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</si>
  <si>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</si>
  <si>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</si>
  <si>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</si>
  <si>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</si>
  <si>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</si>
  <si>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</si>
  <si>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</si>
  <si>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</si>
  <si>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</si>
  <si>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</si>
  <si>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</si>
  <si>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</si>
  <si>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</si>
  <si>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</si>
  <si>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</si>
  <si>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</si>
  <si>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</si>
  <si>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</si>
  <si>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</si>
  <si>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</si>
  <si>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</si>
  <si>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</si>
  <si>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</si>
  <si>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</si>
  <si>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</si>
  <si>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</si>
  <si>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</si>
  <si>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</si>
  <si>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</si>
  <si>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</si>
  <si>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</si>
  <si>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</si>
  <si>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</si>
  <si>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</si>
  <si>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</si>
  <si>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</si>
  <si>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</si>
  <si>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</si>
  <si>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</si>
  <si>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</si>
  <si>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</si>
  <si>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</si>
  <si>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</si>
  <si>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</si>
  <si>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</si>
  <si>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</si>
  <si>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</si>
  <si>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</si>
  <si>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</si>
  <si>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</si>
  <si>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</si>
  <si>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</si>
  <si>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</si>
  <si>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</si>
  <si>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</si>
  <si>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</si>
  <si>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</si>
  <si>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</si>
  <si>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</si>
  <si>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</si>
  <si>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</si>
  <si>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</si>
  <si>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</si>
  <si>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</si>
  <si>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</si>
  <si>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</si>
  <si>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</si>
  <si>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</si>
  <si>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</si>
  <si>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</si>
  <si>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</si>
  <si>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</si>
  <si>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</si>
  <si>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</si>
  <si>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</si>
  <si>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</si>
  <si>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</si>
  <si>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</si>
  <si>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</si>
  <si>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</si>
  <si>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</si>
  <si>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</si>
  <si>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</si>
  <si>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</si>
  <si>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</si>
  <si>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</si>
  <si>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</si>
  <si>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</si>
  <si>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</si>
  <si>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</si>
  <si>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</si>
  <si>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</si>
  <si>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</si>
  <si>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</si>
  <si>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</si>
  <si>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</si>
  <si>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</si>
  <si>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</si>
  <si>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</si>
  <si>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</si>
  <si>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</si>
  <si>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</si>
  <si>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</si>
  <si>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</si>
  <si>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</si>
  <si>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</si>
  <si>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</si>
  <si>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</si>
  <si>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</si>
  <si>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</si>
  <si>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</si>
  <si>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</si>
  <si>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</si>
  <si>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</si>
  <si>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</si>
  <si>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</si>
  <si>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</si>
  <si>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</si>
  <si>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</si>
  <si>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</si>
  <si>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</si>
  <si>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</si>
  <si>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</si>
  <si>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</si>
  <si>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</si>
  <si>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</si>
  <si>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</si>
  <si>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</si>
  <si>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</si>
  <si>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</si>
  <si>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</si>
  <si>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</si>
  <si>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</si>
  <si>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</si>
  <si>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</si>
  <si>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</si>
  <si>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</si>
  <si>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</si>
  <si>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</si>
  <si>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</si>
  <si>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</si>
  <si>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</si>
  <si>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</si>
  <si>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</si>
  <si>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</si>
  <si>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</si>
  <si>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</si>
  <si>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</si>
  <si>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</si>
  <si>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</si>
  <si>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</si>
  <si>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</si>
  <si>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</si>
  <si>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</si>
  <si>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</si>
  <si>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</si>
  <si>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</si>
  <si>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</si>
  <si>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</si>
  <si>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</si>
  <si>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</si>
  <si>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</si>
  <si>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</si>
  <si>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</si>
  <si>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</si>
  <si>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</si>
  <si>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</si>
  <si>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</si>
  <si>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</si>
  <si>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</si>
  <si>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</si>
  <si>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</si>
  <si>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</si>
  <si>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</si>
  <si>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</si>
  <si>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</si>
  <si>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</si>
  <si>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</si>
  <si>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</si>
  <si>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</si>
  <si>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</si>
  <si>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</si>
  <si>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</si>
  <si>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</si>
  <si>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</si>
  <si>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</si>
  <si>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</si>
  <si>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</si>
  <si>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</si>
  <si>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</si>
  <si>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</si>
  <si>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</si>
  <si>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</si>
  <si>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</si>
  <si>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</si>
  <si>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</si>
  <si>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</si>
  <si>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</si>
  <si>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</si>
  <si>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</si>
  <si>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</si>
  <si>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</si>
  <si>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</si>
  <si>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</si>
  <si>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</si>
  <si>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</si>
  <si>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</si>
  <si>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</si>
  <si>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</si>
  <si>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</si>
  <si>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</si>
  <si>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</si>
  <si>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</si>
  <si>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</si>
  <si>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</si>
  <si>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</si>
  <si>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</si>
  <si>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</si>
  <si>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</si>
  <si>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</si>
  <si>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</si>
  <si>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</si>
  <si>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</si>
  <si>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</si>
  <si>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</si>
  <si>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</si>
  <si>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</si>
  <si>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</si>
  <si>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</si>
  <si>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</si>
  <si>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</si>
  <si>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</si>
  <si>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</si>
  <si>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</si>
  <si>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</si>
  <si>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</si>
  <si>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</si>
  <si>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</si>
  <si>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</si>
  <si>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</si>
  <si>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</si>
  <si>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</si>
  <si>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</si>
  <si>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</si>
  <si>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</si>
  <si>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</si>
  <si>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</si>
  <si>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</si>
  <si>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</si>
  <si>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</si>
  <si>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</si>
  <si>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</si>
  <si>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</si>
  <si>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</si>
  <si>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</si>
  <si>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</si>
  <si>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</si>
  <si>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</si>
  <si>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</si>
  <si>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</si>
  <si>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</si>
  <si>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</si>
  <si>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</si>
  <si>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</si>
  <si>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</si>
  <si>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</si>
  <si>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</si>
  <si>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</si>
  <si>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</si>
  <si>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</si>
  <si>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</si>
  <si>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</si>
  <si>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</si>
  <si>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</si>
  <si>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</si>
  <si>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</si>
  <si>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</si>
  <si>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</si>
  <si>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</si>
  <si>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</si>
  <si>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</si>
  <si>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</si>
  <si>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</si>
  <si>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</si>
  <si>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</si>
  <si>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</si>
  <si>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</si>
  <si>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</si>
  <si>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</si>
  <si>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</si>
  <si>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</si>
  <si>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</si>
  <si>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</si>
  <si>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</si>
  <si>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</si>
  <si>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</si>
  <si>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</si>
  <si>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</si>
  <si>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</si>
  <si>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</si>
  <si>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</si>
  <si>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</si>
  <si>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</si>
  <si>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</si>
  <si>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</si>
  <si>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</si>
  <si>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</si>
  <si>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</si>
  <si>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</si>
  <si>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</si>
  <si>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</si>
  <si>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</si>
  <si>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</si>
  <si>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</si>
  <si>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</si>
  <si>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</si>
  <si>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</si>
  <si>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</si>
  <si>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</si>
  <si>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</si>
  <si>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</si>
  <si>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</si>
  <si>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</si>
  <si>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</si>
  <si>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</si>
  <si>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</si>
  <si>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</si>
  <si>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</si>
  <si>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</si>
  <si>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</si>
  <si>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</si>
  <si>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</si>
  <si>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</si>
  <si>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</si>
  <si>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</si>
  <si>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</si>
  <si>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</si>
  <si>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</si>
  <si>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</si>
  <si>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</si>
  <si>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</si>
  <si>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</si>
  <si>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</si>
  <si>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</si>
  <si>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</si>
  <si>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</si>
  <si>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</si>
  <si>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</si>
  <si>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</si>
  <si>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</si>
  <si>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</si>
  <si>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</si>
  <si>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</si>
  <si>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</si>
  <si>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</si>
  <si>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</si>
  <si>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</si>
  <si>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</si>
  <si>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</si>
  <si>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</si>
  <si>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</si>
  <si>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</si>
  <si>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</si>
  <si>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</si>
  <si>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</si>
  <si>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</si>
  <si>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</si>
  <si>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</si>
  <si>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</si>
  <si>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</si>
  <si>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</si>
  <si>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</si>
  <si>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</si>
  <si>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</si>
  <si>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</si>
  <si>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</si>
  <si>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</si>
  <si>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</si>
  <si>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</si>
  <si>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</si>
  <si>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</si>
  <si>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</si>
  <si>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</si>
  <si>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</si>
  <si>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</si>
  <si>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</si>
  <si>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</si>
  <si>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</si>
  <si>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</si>
  <si>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</si>
  <si>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</si>
  <si>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</si>
  <si>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</si>
  <si>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</si>
  <si>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</si>
  <si>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</si>
  <si>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</si>
  <si>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</si>
  <si>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</si>
  <si>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</si>
  <si>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</si>
  <si>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</si>
  <si>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</si>
  <si>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</si>
  <si>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</si>
  <si>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</si>
  <si>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</si>
  <si>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</si>
  <si>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</si>
  <si>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</si>
  <si>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</si>
  <si>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</si>
  <si>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</si>
  <si>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</si>
  <si>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</si>
  <si>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</si>
  <si>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</si>
  <si>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</si>
  <si>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</si>
  <si>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</si>
  <si>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</si>
  <si>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</si>
  <si>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</si>
  <si>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</si>
  <si>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</si>
  <si>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</si>
  <si>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</si>
  <si>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</si>
  <si>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</si>
  <si>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</si>
  <si>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</si>
  <si>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</si>
  <si>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</si>
  <si>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</si>
  <si>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</si>
  <si>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</si>
  <si>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</si>
  <si>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</si>
  <si>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</si>
  <si>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</si>
  <si>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</si>
  <si>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</si>
  <si>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</si>
  <si>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</si>
  <si>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</si>
  <si>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</si>
  <si>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</si>
  <si>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</si>
  <si>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</si>
  <si>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</si>
  <si>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</si>
  <si>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</si>
  <si>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</si>
  <si>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</si>
  <si>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</si>
  <si>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</si>
  <si>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</si>
  <si>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</si>
  <si>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</si>
  <si>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</si>
  <si>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</si>
  <si>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</si>
  <si>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</si>
  <si>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</si>
  <si>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</si>
  <si>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</si>
  <si>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</si>
  <si>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</si>
  <si>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</si>
  <si>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</si>
  <si>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</si>
  <si>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</si>
  <si>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</si>
  <si>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</si>
  <si>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</si>
  <si>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</si>
  <si>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</si>
  <si>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</si>
  <si>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</si>
  <si>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</si>
  <si>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</si>
  <si>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</si>
  <si>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</si>
  <si>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</si>
  <si>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</si>
  <si>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</si>
  <si>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</si>
  <si>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</si>
  <si>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</si>
  <si>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</si>
  <si>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</si>
  <si>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</si>
  <si>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</si>
  <si>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</si>
  <si>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</si>
  <si>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</si>
  <si>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</si>
  <si>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</si>
  <si>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</si>
  <si>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</si>
  <si>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</si>
  <si>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</si>
  <si>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</si>
  <si>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</si>
  <si>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</si>
  <si>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</si>
  <si>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</si>
  <si>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</si>
  <si>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</si>
  <si>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</si>
  <si>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</si>
  <si>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</si>
  <si>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</si>
  <si>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</si>
  <si>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</si>
  <si>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</si>
  <si>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</si>
  <si>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</si>
  <si>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</si>
  <si>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</si>
  <si>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</si>
  <si>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</si>
  <si>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</si>
  <si>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</si>
  <si>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</si>
  <si>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</si>
  <si>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</si>
  <si>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</si>
  <si>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</si>
  <si>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</si>
  <si>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</si>
  <si>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</si>
  <si>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</si>
  <si>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</si>
  <si>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</si>
  <si>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</si>
  <si>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</si>
  <si>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</si>
  <si>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</si>
  <si>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</si>
  <si>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</si>
  <si>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</si>
  <si>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</si>
  <si>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</si>
  <si>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</si>
  <si>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</si>
  <si>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</si>
  <si>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</si>
  <si>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</si>
  <si>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</si>
  <si>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</si>
  <si>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</si>
  <si>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</si>
  <si>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</si>
  <si>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</si>
  <si>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</si>
  <si>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</si>
  <si>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</si>
  <si>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</si>
  <si>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</si>
  <si>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</si>
  <si>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</si>
  <si>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</si>
  <si>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</si>
  <si>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</si>
  <si>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</si>
  <si>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</si>
  <si>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</si>
  <si>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</si>
  <si>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</si>
  <si>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</si>
  <si>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</si>
  <si>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</si>
  <si>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</si>
  <si>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</si>
  <si>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</si>
  <si>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</si>
  <si>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</si>
  <si>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</si>
  <si>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</si>
  <si>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</si>
  <si>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</si>
  <si>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</si>
  <si>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</si>
  <si>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</si>
  <si>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</si>
  <si>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</si>
  <si>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</si>
  <si>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</si>
  <si>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</si>
  <si>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</si>
  <si>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</si>
  <si>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</si>
  <si>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</si>
  <si>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</si>
  <si>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</si>
  <si>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</si>
  <si>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</si>
  <si>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</si>
  <si>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</si>
  <si>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</si>
  <si>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</si>
  <si>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</si>
  <si>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</si>
  <si>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</si>
  <si>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</si>
  <si>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</si>
  <si>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</si>
  <si>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</si>
  <si>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</si>
  <si>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</si>
  <si>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</si>
  <si>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</si>
  <si>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</si>
  <si>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</si>
  <si>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</si>
  <si>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</si>
  <si>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</si>
  <si>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</si>
  <si>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</si>
  <si>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</si>
  <si>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</si>
  <si>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</si>
  <si>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</si>
  <si>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</si>
  <si>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</si>
  <si>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</si>
  <si>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</si>
  <si>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</si>
  <si>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</si>
  <si>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</si>
  <si>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</si>
  <si>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</si>
  <si>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</si>
  <si>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</si>
  <si>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</si>
  <si>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</si>
  <si>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</si>
  <si>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</si>
  <si>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</si>
  <si>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</si>
  <si>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</si>
  <si>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</si>
  <si>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</si>
  <si>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</si>
  <si>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</si>
  <si>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</si>
  <si>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</si>
  <si>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</si>
  <si>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</si>
  <si>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</si>
  <si>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</si>
  <si>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</si>
  <si>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</si>
  <si>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</si>
  <si>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</si>
  <si>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</si>
  <si>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</si>
  <si>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</si>
  <si>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</si>
  <si>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</si>
  <si>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</si>
  <si>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</si>
  <si>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</si>
  <si>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</si>
  <si>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</si>
  <si>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</si>
  <si>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</si>
  <si>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</si>
  <si>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</si>
  <si>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</si>
  <si>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</si>
  <si>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</si>
  <si>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</si>
  <si>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</si>
  <si>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</si>
  <si>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</si>
  <si>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</si>
  <si>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</si>
  <si>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</si>
  <si>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</si>
  <si>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</si>
  <si>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</si>
  <si>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</si>
  <si>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</si>
  <si>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</si>
  <si>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</si>
  <si>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</si>
  <si>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</si>
  <si>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</si>
  <si>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</si>
  <si>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</si>
  <si>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</si>
  <si>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</si>
  <si>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</si>
  <si>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</si>
  <si>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</si>
  <si>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</si>
  <si>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</si>
  <si>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</si>
  <si>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</si>
  <si>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</si>
  <si>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</si>
  <si>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</si>
  <si>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</si>
  <si>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</si>
  <si>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</si>
  <si>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</si>
  <si>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</si>
  <si>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</si>
  <si>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</si>
  <si>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</si>
  <si>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</si>
  <si>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</si>
  <si>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</si>
  <si>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</si>
  <si>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</si>
  <si>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</si>
  <si>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</si>
  <si>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</si>
  <si>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</si>
  <si>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</si>
  <si>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</si>
  <si>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</si>
  <si>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</si>
  <si>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</si>
  <si>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</si>
  <si>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</si>
  <si>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</si>
  <si>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</si>
  <si>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</si>
  <si>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</si>
  <si>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</si>
  <si>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</si>
  <si>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</si>
  <si>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</si>
  <si>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</si>
  <si>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</si>
  <si>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</si>
  <si>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</si>
  <si>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</si>
  <si>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</si>
  <si>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</si>
  <si>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</si>
  <si>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</si>
  <si>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</si>
  <si>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</si>
  <si>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</si>
  <si>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</si>
  <si>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</si>
  <si>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</si>
  <si>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</si>
  <si>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</si>
  <si>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</si>
  <si>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</si>
  <si>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</si>
  <si>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</si>
  <si>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</si>
  <si>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</si>
  <si>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</si>
  <si>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</si>
  <si>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</si>
  <si>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</si>
  <si>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</si>
  <si>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</si>
  <si>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</si>
  <si>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</si>
  <si>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</si>
  <si>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</si>
  <si>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</si>
  <si>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</si>
  <si>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</si>
  <si>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</si>
  <si>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</si>
  <si>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</si>
  <si>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</si>
  <si>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</si>
  <si>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</si>
  <si>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</si>
  <si>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</si>
  <si>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</si>
  <si>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</si>
  <si>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</si>
  <si>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</si>
  <si>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</si>
  <si>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</si>
  <si>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</si>
  <si>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</si>
  <si>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</si>
  <si>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</si>
  <si>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</si>
  <si>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</si>
  <si>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</si>
  <si>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</si>
  <si>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</si>
  <si>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</si>
  <si>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</si>
  <si>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</si>
  <si>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</si>
  <si>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</si>
  <si>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</si>
  <si>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</si>
  <si>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</si>
  <si>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</si>
  <si>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</si>
  <si>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</si>
  <si>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</si>
  <si>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</si>
  <si>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</si>
  <si>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</si>
  <si>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</si>
  <si>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</si>
  <si>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</si>
  <si>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</si>
  <si>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</si>
  <si>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</si>
  <si>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</si>
  <si>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</si>
  <si>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</si>
  <si>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</si>
  <si>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</si>
  <si>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</si>
  <si>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</si>
  <si>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</si>
  <si>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</si>
  <si>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</si>
  <si>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</si>
  <si>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</si>
  <si>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</si>
  <si>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</si>
  <si>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</si>
  <si>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</si>
  <si>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</si>
  <si>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</si>
  <si>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</si>
  <si>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</si>
  <si>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</si>
  <si>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</si>
  <si>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</si>
  <si>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</si>
  <si>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</si>
  <si>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</si>
  <si>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</si>
  <si>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</si>
  <si>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</si>
  <si>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</si>
  <si>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</si>
  <si>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</si>
  <si>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</si>
  <si>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</si>
  <si>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</si>
  <si>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</si>
  <si>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</si>
  <si>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</si>
  <si>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</si>
  <si>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</si>
  <si>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</si>
  <si>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</si>
  <si>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</si>
  <si>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</si>
  <si>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</si>
  <si>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</si>
  <si>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</si>
  <si>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</si>
  <si>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</si>
  <si>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</si>
  <si>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</si>
  <si>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</si>
  <si>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</si>
  <si>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</si>
  <si>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</si>
  <si>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</si>
  <si>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</si>
  <si>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</si>
  <si>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</si>
  <si>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</si>
  <si>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</si>
  <si>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</si>
  <si>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</si>
  <si>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</si>
  <si>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</si>
  <si>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</si>
  <si>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</si>
  <si>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</si>
  <si>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</si>
  <si>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</si>
  <si>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</si>
  <si>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</si>
  <si>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</si>
  <si>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</si>
  <si>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</si>
  <si>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</si>
  <si>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</si>
  <si>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</si>
  <si>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</si>
  <si>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</si>
  <si>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</si>
  <si>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</si>
  <si>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</si>
  <si>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</si>
  <si>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</si>
  <si>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</si>
  <si>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</si>
  <si>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</si>
  <si>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</si>
  <si>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</si>
  <si>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</si>
  <si>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</si>
  <si>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</si>
  <si>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</si>
  <si>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</si>
  <si>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</si>
  <si>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</si>
  <si>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</si>
  <si>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</si>
  <si>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</si>
  <si>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</si>
  <si>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</si>
  <si>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</si>
  <si>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</si>
  <si>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</si>
  <si>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</si>
  <si>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</si>
  <si>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</si>
  <si>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</si>
  <si>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</si>
  <si>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</si>
  <si>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</si>
  <si>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</si>
  <si>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</si>
  <si>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</si>
  <si>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</si>
  <si>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</si>
  <si>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</si>
  <si>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</si>
  <si>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</si>
  <si>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</si>
  <si>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</si>
  <si>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</si>
  <si>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</si>
  <si>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</si>
  <si>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</si>
  <si>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</si>
  <si>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</si>
  <si>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</si>
  <si>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</si>
  <si>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</si>
  <si>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</si>
  <si>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</si>
  <si>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</si>
  <si>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</si>
  <si>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</si>
  <si>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</si>
  <si>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</si>
  <si>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</si>
  <si>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</si>
  <si>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</si>
  <si>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</si>
  <si>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</si>
  <si>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</si>
  <si>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</si>
  <si>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</si>
  <si>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</si>
  <si>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</si>
  <si>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</si>
  <si>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</si>
  <si>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</si>
  <si>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</si>
  <si>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</si>
  <si>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</si>
  <si>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</si>
  <si>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</si>
  <si>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</si>
  <si>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</si>
  <si>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</si>
  <si>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</si>
  <si>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</si>
  <si>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</si>
  <si>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</si>
  <si>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</si>
  <si>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</si>
  <si>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</si>
  <si>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</si>
  <si>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</si>
  <si>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</si>
  <si>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</si>
  <si>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</si>
  <si>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</si>
  <si>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</si>
  <si>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</si>
  <si>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</si>
  <si>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</si>
  <si>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</si>
  <si>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</si>
  <si>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</si>
  <si>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</si>
  <si>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</si>
  <si>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</si>
  <si>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</si>
  <si>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</si>
  <si>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</si>
  <si>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</si>
  <si>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</si>
  <si>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</si>
  <si>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</si>
  <si>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</si>
  <si>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</si>
  <si>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</si>
  <si>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</si>
  <si>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</si>
  <si>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</si>
  <si>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</si>
  <si>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</si>
  <si>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</si>
  <si>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</si>
  <si>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</si>
  <si>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</si>
  <si>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</si>
  <si>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</si>
  <si>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</si>
  <si>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</si>
  <si>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</si>
  <si>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</si>
  <si>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</si>
  <si>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</si>
  <si>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</si>
  <si>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</si>
  <si>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</si>
  <si>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</si>
  <si>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</si>
  <si>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</si>
  <si>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</si>
  <si>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</si>
  <si>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</si>
  <si>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</si>
  <si>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</si>
  <si>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</si>
  <si>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</si>
  <si>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</si>
  <si>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</si>
  <si>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</si>
  <si>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</si>
  <si>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</si>
  <si>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</si>
  <si>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</si>
  <si>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</si>
  <si>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</si>
  <si>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</si>
  <si>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</si>
  <si>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</si>
  <si>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</si>
  <si>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</si>
  <si>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</si>
  <si>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</si>
  <si>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</si>
  <si>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</si>
  <si>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</si>
  <si>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</si>
  <si>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</si>
  <si>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</si>
  <si>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</si>
  <si>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</si>
  <si>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</si>
  <si>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</si>
  <si>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</si>
  <si>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</si>
  <si>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</si>
  <si>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</si>
  <si>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</si>
  <si>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</si>
  <si>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</si>
  <si>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</si>
  <si>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</si>
  <si>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</si>
  <si>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</si>
  <si>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</si>
  <si>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</si>
  <si>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</si>
  <si>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</si>
  <si>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</si>
  <si>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</si>
  <si>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</si>
  <si>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</si>
  <si>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</si>
  <si>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</si>
  <si>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</si>
  <si>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</si>
  <si>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</si>
  <si>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</si>
  <si>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</si>
  <si>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</si>
  <si>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</si>
  <si>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</si>
  <si>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</si>
  <si>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</si>
  <si>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</si>
  <si>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</si>
  <si>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</si>
  <si>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</si>
  <si>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</si>
  <si>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</si>
  <si>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</si>
  <si>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</si>
  <si>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</si>
  <si>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</si>
  <si>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</si>
  <si>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</si>
  <si>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</si>
  <si>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</si>
  <si>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</si>
  <si>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</si>
  <si>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</si>
  <si>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</si>
  <si>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</si>
  <si>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</si>
  <si>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</si>
  <si>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</si>
  <si>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</si>
  <si>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</si>
  <si>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</si>
  <si>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</si>
  <si>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</si>
  <si>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</si>
  <si>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</si>
  <si>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</si>
  <si>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</si>
  <si>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</si>
  <si>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</si>
  <si>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</si>
  <si>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</si>
  <si>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</si>
  <si>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</si>
  <si>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</si>
  <si>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</si>
  <si>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</si>
  <si>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</si>
  <si>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</si>
  <si>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</si>
  <si>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</si>
  <si>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</si>
  <si>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</si>
  <si>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</si>
  <si>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</si>
  <si>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</si>
  <si>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</si>
  <si>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</si>
  <si>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</si>
  <si>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</si>
  <si>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</si>
  <si>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</si>
  <si>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</si>
  <si>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</si>
  <si>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</si>
  <si>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</si>
  <si>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</si>
  <si>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</si>
  <si>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</si>
  <si>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</si>
  <si>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</si>
  <si>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</si>
  <si>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</si>
  <si>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</si>
  <si>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</si>
  <si>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</si>
  <si>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</si>
  <si>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</si>
  <si>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</si>
  <si>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</si>
  <si>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</si>
  <si>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</si>
  <si>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</si>
  <si>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</si>
  <si>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</si>
  <si>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</si>
  <si>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</si>
  <si>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</si>
  <si>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</si>
  <si>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</si>
  <si>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</si>
  <si>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</si>
  <si>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</si>
  <si>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</si>
  <si>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</si>
  <si>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</si>
  <si>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</si>
  <si>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</si>
  <si>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</si>
  <si>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</si>
  <si>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</si>
  <si>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</si>
  <si>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</si>
  <si>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</si>
  <si>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</si>
  <si>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</si>
  <si>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</si>
  <si>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</si>
  <si>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</si>
  <si>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</si>
  <si>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</si>
  <si>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</si>
  <si>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</si>
  <si>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</si>
  <si>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</si>
  <si>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</si>
  <si>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</si>
  <si>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</si>
  <si>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</si>
  <si>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</si>
  <si>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</si>
  <si>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</si>
  <si>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</si>
  <si>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</si>
  <si>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</si>
  <si>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</si>
  <si>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</si>
  <si>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</si>
  <si>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</si>
  <si>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</si>
  <si>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</si>
  <si>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</si>
  <si>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</si>
  <si>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</si>
  <si>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</si>
  <si>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</si>
  <si>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</si>
  <si>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</si>
  <si>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</si>
  <si>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</si>
  <si>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</si>
  <si>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</si>
  <si>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</si>
  <si>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</si>
  <si>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</si>
  <si>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</si>
  <si>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</si>
  <si>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</si>
  <si>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</si>
  <si>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</si>
  <si>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</si>
  <si>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</si>
  <si>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</si>
  <si>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</si>
  <si>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</si>
  <si>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</si>
  <si>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</si>
  <si>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</si>
  <si>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</si>
  <si>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</si>
  <si>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</si>
  <si>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</si>
  <si>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</si>
  <si>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</si>
  <si>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</si>
  <si>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</si>
  <si>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</si>
  <si>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</si>
  <si>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</si>
  <si>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</si>
  <si>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</si>
  <si>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</si>
  <si>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</si>
  <si>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</si>
  <si>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</si>
  <si>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</si>
  <si>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</si>
  <si>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</si>
  <si>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</si>
  <si>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</si>
  <si>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</si>
  <si>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</si>
  <si>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</si>
  <si>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</si>
  <si>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</si>
  <si>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</si>
  <si>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</si>
  <si>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</si>
  <si>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</si>
  <si>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</si>
  <si>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</si>
  <si>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</si>
  <si>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</si>
  <si>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</si>
  <si>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</si>
  <si>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</si>
  <si>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</si>
  <si>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</si>
  <si>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</si>
  <si>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</si>
  <si>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</si>
  <si>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</si>
  <si>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</si>
  <si>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</si>
  <si>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</si>
  <si>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</si>
  <si>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</si>
  <si>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</si>
  <si>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</si>
  <si>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</si>
  <si>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</si>
  <si>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</si>
  <si>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</si>
  <si>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</si>
  <si>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</si>
  <si>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</si>
  <si>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</si>
  <si>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</si>
  <si>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</si>
  <si>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</si>
  <si>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</si>
  <si>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</si>
  <si>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</si>
  <si>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</si>
  <si>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</si>
  <si>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</si>
  <si>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</si>
  <si>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</si>
  <si>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</si>
  <si>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</si>
  <si>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</si>
  <si>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</si>
  <si>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</si>
  <si>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</si>
  <si>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</si>
  <si>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</si>
  <si>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</si>
  <si>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</si>
  <si>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</si>
  <si>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</si>
  <si>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</si>
  <si>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</si>
  <si>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</si>
  <si>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</si>
  <si>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</si>
  <si>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</si>
  <si>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</si>
  <si>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</si>
  <si>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</si>
  <si>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</si>
  <si>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</si>
  <si>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</si>
  <si>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</si>
  <si>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</si>
  <si>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</si>
  <si>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</si>
  <si>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</si>
  <si>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</si>
  <si>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</si>
  <si>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</si>
  <si>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</si>
  <si>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</si>
  <si>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</si>
  <si>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</si>
  <si>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</si>
  <si>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</si>
  <si>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</si>
  <si>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</si>
  <si>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</si>
  <si>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</si>
  <si>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</si>
  <si>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</si>
  <si>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</si>
  <si>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</si>
  <si>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</si>
  <si>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</si>
  <si>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</si>
  <si>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</si>
  <si>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</si>
  <si>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</si>
  <si>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</si>
  <si>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</si>
  <si>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</si>
  <si>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</si>
  <si>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</si>
  <si>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</si>
  <si>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</si>
  <si>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</si>
  <si>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</si>
  <si>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</si>
  <si>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</si>
  <si>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</si>
  <si>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</si>
  <si>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</si>
  <si>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</si>
  <si>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</si>
  <si>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</si>
  <si>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</si>
  <si>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</si>
  <si>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</si>
  <si>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</si>
  <si>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</si>
  <si>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</si>
  <si>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</si>
  <si>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</si>
  <si>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</si>
  <si>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</si>
  <si>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</si>
  <si>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</si>
  <si>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</si>
  <si>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</si>
  <si>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</si>
  <si>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</si>
  <si>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</si>
  <si>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</si>
  <si>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</si>
  <si>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</si>
  <si>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</si>
  <si>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</si>
  <si>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</si>
  <si>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</si>
  <si>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</si>
  <si>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</si>
  <si>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</si>
  <si>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</si>
  <si>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</si>
  <si>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</si>
  <si>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</si>
  <si>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</si>
  <si>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</si>
  <si>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</si>
  <si>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</si>
  <si>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</si>
  <si>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</si>
  <si>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</si>
  <si>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</si>
  <si>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</si>
  <si>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</si>
  <si>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</si>
  <si>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</si>
  <si>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</si>
  <si>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</si>
  <si>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</si>
  <si>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</si>
  <si>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</si>
  <si>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</si>
  <si>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</si>
  <si>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</si>
  <si>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</si>
  <si>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</si>
  <si>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</si>
  <si>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</si>
  <si>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</si>
  <si>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</si>
  <si>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</si>
  <si>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</si>
  <si>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</si>
  <si>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</si>
  <si>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</si>
  <si>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</si>
  <si>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</si>
  <si>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</si>
  <si>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</si>
  <si>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</si>
  <si>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</si>
  <si>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</si>
  <si>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</si>
  <si>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</si>
  <si>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</si>
  <si>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</si>
  <si>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</si>
  <si>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</si>
  <si>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</si>
  <si>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</si>
  <si>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</si>
  <si>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</si>
  <si>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</si>
  <si>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</si>
  <si>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</si>
  <si>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</si>
  <si>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</si>
  <si>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</si>
  <si>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</si>
  <si>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</si>
  <si>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</si>
  <si>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</si>
  <si>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</si>
  <si>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</si>
  <si>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</si>
  <si>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</si>
  <si>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</si>
  <si>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</si>
  <si>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</si>
  <si>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</si>
  <si>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</si>
  <si>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</si>
  <si>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</si>
  <si>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</si>
  <si>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</si>
  <si>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</si>
  <si>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</si>
  <si>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</si>
  <si>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</si>
  <si>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</si>
  <si>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</si>
  <si>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</si>
  <si>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</si>
  <si>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</si>
  <si>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</si>
  <si>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</si>
  <si>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</si>
  <si>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</si>
  <si>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</si>
  <si>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</si>
  <si>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</si>
  <si>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</si>
  <si>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</si>
  <si>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</si>
  <si>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</si>
  <si>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</si>
  <si>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</si>
  <si>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</si>
  <si>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</si>
  <si>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</si>
  <si>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</si>
  <si>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</si>
  <si>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</si>
  <si>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</si>
  <si>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</si>
  <si>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</si>
  <si>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</si>
  <si>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</si>
  <si>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</si>
  <si>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</si>
  <si>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</si>
  <si>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</si>
  <si>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</si>
  <si>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</si>
  <si>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</si>
  <si>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</si>
  <si>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</si>
  <si>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</si>
  <si>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</si>
  <si>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</si>
  <si>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</si>
  <si>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</si>
  <si>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</si>
  <si>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</si>
  <si>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</si>
  <si>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</si>
  <si>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</si>
  <si>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</si>
  <si>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</si>
  <si>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</si>
  <si>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</si>
  <si>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</si>
  <si>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</si>
  <si>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</si>
  <si>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</si>
  <si>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</si>
  <si>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</si>
  <si>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</si>
  <si>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</si>
  <si>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</si>
  <si>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</si>
  <si>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</si>
  <si>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</si>
  <si>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</si>
  <si>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</si>
  <si>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</si>
  <si>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</si>
  <si>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</si>
  <si>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</si>
  <si>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</si>
  <si>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</si>
  <si>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</si>
  <si>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</si>
  <si>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</si>
  <si>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</si>
  <si>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</si>
  <si>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</si>
  <si>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</si>
  <si>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</si>
  <si>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</si>
  <si>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</si>
  <si>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</si>
  <si>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</si>
  <si>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</si>
  <si>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</si>
  <si>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</si>
  <si>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</si>
  <si>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</si>
  <si>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</si>
  <si>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</si>
  <si>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</si>
  <si>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</si>
  <si>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</si>
  <si>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</si>
  <si>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</si>
  <si>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</si>
  <si>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</si>
  <si>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</si>
  <si>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</si>
  <si>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</si>
  <si>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</si>
  <si>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</si>
  <si>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</si>
  <si>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</si>
  <si>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</si>
  <si>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</si>
  <si>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</si>
  <si>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</si>
  <si>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</si>
  <si>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</si>
  <si>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</si>
  <si>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</si>
  <si>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</si>
  <si>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</si>
  <si>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</si>
  <si>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</si>
  <si>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</si>
  <si>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</si>
  <si>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</si>
  <si>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</si>
  <si>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</si>
  <si>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</si>
  <si>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</si>
  <si>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</si>
  <si>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</si>
  <si>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</si>
  <si>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</si>
  <si>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</si>
  <si>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</si>
  <si>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</si>
  <si>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</si>
  <si>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</si>
  <si>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</si>
  <si>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</si>
  <si>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</si>
  <si>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</si>
  <si>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</si>
  <si>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</si>
  <si>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</si>
  <si>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</si>
  <si>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</si>
  <si>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</si>
  <si>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</si>
  <si>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</si>
  <si>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</si>
  <si>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</si>
  <si>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</si>
  <si>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</si>
  <si>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</si>
  <si>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</si>
  <si>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</si>
  <si>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</si>
  <si>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</si>
  <si>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</si>
  <si>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</si>
  <si>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</si>
  <si>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</si>
  <si>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</si>
  <si>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</si>
  <si>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</si>
  <si>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</si>
  <si>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</si>
  <si>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</si>
  <si>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</si>
  <si>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</si>
  <si>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</si>
  <si>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</si>
  <si>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</si>
  <si>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</si>
  <si>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</si>
  <si>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</si>
  <si>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</si>
  <si>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</si>
  <si>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</si>
  <si>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</si>
  <si>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</si>
  <si>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</si>
  <si>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</si>
  <si>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</si>
  <si>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</si>
  <si>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</si>
  <si>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</si>
  <si>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</si>
  <si>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</si>
  <si>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</si>
  <si>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</si>
  <si>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</si>
  <si>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</si>
  <si>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</si>
  <si>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</si>
  <si>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</si>
  <si>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</si>
  <si>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</si>
  <si>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</si>
  <si>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</si>
  <si>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</si>
  <si>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</si>
  <si>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</si>
  <si>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</si>
  <si>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</si>
  <si>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</si>
  <si>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</si>
  <si>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</si>
  <si>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</si>
  <si>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</si>
  <si>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</si>
  <si>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</si>
  <si>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</si>
  <si>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</si>
  <si>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</si>
  <si>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</si>
  <si>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</si>
  <si>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</si>
  <si>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</si>
  <si>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</si>
  <si>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</si>
  <si>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</si>
  <si>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</si>
  <si>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</si>
  <si>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</si>
  <si>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</si>
  <si>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</si>
  <si>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</si>
  <si>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</si>
  <si>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</si>
  <si>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</si>
  <si>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</si>
  <si>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</si>
  <si>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</si>
  <si>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</si>
  <si>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</si>
  <si>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</si>
  <si>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</si>
  <si>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</si>
  <si>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</si>
  <si>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</si>
  <si>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</si>
  <si>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</si>
  <si>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</si>
  <si>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</si>
  <si>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</si>
  <si>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</si>
  <si>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</si>
  <si>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</si>
  <si>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</si>
  <si>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</si>
  <si>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</si>
  <si>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</si>
  <si>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</si>
  <si>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</si>
  <si>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</si>
  <si>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</si>
  <si>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</si>
  <si>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</si>
  <si>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</si>
  <si>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</si>
  <si>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</si>
  <si>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</si>
  <si>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</si>
  <si>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</si>
  <si>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</si>
  <si>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</si>
  <si>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</si>
  <si>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</si>
  <si>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</si>
  <si>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</si>
  <si>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</si>
  <si>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</si>
  <si>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</si>
  <si>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</si>
  <si>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</si>
  <si>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</si>
  <si>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</si>
  <si>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</si>
  <si>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</si>
  <si>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</si>
  <si>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</si>
  <si>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</si>
  <si>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</si>
  <si>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</si>
  <si>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</si>
  <si>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</si>
  <si>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</si>
  <si>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</si>
  <si>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</si>
  <si>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</si>
  <si>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</si>
  <si>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</si>
  <si>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</si>
  <si>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</si>
  <si>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</si>
  <si>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</si>
  <si>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</si>
  <si>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</si>
  <si>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</si>
  <si>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</si>
  <si>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</si>
  <si>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</si>
  <si>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</si>
  <si>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</si>
  <si>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</si>
  <si>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</si>
  <si>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</si>
  <si>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</si>
  <si>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</si>
  <si>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</si>
  <si>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</si>
  <si>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</si>
  <si>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</si>
  <si>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</si>
  <si>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</si>
  <si>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</si>
  <si>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</si>
  <si>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</si>
  <si>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</si>
  <si>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</si>
  <si>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</si>
  <si>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</si>
  <si>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</si>
  <si>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</si>
  <si>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</si>
  <si>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</si>
  <si>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</si>
  <si>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</si>
  <si>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</si>
  <si>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</si>
  <si>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</si>
  <si>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</si>
  <si>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</si>
  <si>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</si>
  <si>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</si>
  <si>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</si>
  <si>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</si>
  <si>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</si>
  <si>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</si>
  <si>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</si>
  <si>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</si>
  <si>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</si>
  <si>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</si>
  <si>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</si>
  <si>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</si>
  <si>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</si>
  <si>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</si>
  <si>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</si>
  <si>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</si>
  <si>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</si>
  <si>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</si>
  <si>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</si>
  <si>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</si>
  <si>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</si>
  <si>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</si>
  <si>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</si>
  <si>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</si>
  <si>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</si>
  <si>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</si>
  <si>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</si>
  <si>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</si>
  <si>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</si>
  <si>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</si>
  <si>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</si>
  <si>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</si>
  <si>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</si>
  <si>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</si>
  <si>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</si>
  <si>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</si>
  <si>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</si>
  <si>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</si>
  <si>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</si>
  <si>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</si>
  <si>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</si>
  <si>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</si>
  <si>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</si>
  <si>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</si>
  <si>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</si>
  <si>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</si>
  <si>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</si>
  <si>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</si>
  <si>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</si>
  <si>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</si>
  <si>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</si>
  <si>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</si>
  <si>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</si>
  <si>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</si>
  <si>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</si>
  <si>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</si>
  <si>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</si>
  <si>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</si>
  <si>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</si>
  <si>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</si>
  <si>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</si>
  <si>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</si>
  <si>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</si>
  <si>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</si>
  <si>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</si>
  <si>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</si>
  <si>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</si>
  <si>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</si>
  <si>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</si>
  <si>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</si>
  <si>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</si>
  <si>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</si>
  <si>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</si>
  <si>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</si>
  <si>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</si>
  <si>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</si>
  <si>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</si>
  <si>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</si>
  <si>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</si>
  <si>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</si>
  <si>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</si>
  <si>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</si>
  <si>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</si>
  <si>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</si>
  <si>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</si>
  <si>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</si>
  <si>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</si>
  <si>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</si>
  <si>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</si>
  <si>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</si>
  <si>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</si>
  <si>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</si>
  <si>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</si>
  <si>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</si>
  <si>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</si>
  <si>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</si>
  <si>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</si>
  <si>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</si>
  <si>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</si>
  <si>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</si>
  <si>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</si>
  <si>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</si>
  <si>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</si>
  <si>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</si>
  <si>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</si>
  <si>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</si>
  <si>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</si>
  <si>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</si>
  <si>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</si>
  <si>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</si>
  <si>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</si>
  <si>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</si>
  <si>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</si>
  <si>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</si>
  <si>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</si>
  <si>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</si>
  <si>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</si>
  <si>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</si>
  <si>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</si>
  <si>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</si>
  <si>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</si>
  <si>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</si>
  <si>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</si>
  <si>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</si>
  <si>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</si>
  <si>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</si>
  <si>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</si>
  <si>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</si>
  <si>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</si>
  <si>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</si>
  <si>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</si>
  <si>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</si>
  <si>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</si>
  <si>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</si>
  <si>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</si>
  <si>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</si>
  <si>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</si>
  <si>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</si>
  <si>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</si>
  <si>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</si>
  <si>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</si>
  <si>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</si>
  <si>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</si>
  <si>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</si>
  <si>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</si>
  <si>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</si>
  <si>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</si>
  <si>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</si>
  <si>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</si>
  <si>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</si>
  <si>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</si>
  <si>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</si>
  <si>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</si>
  <si>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</si>
  <si>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</si>
  <si>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</si>
  <si>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</si>
  <si>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</si>
  <si>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</si>
  <si>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</si>
  <si>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</si>
  <si>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</si>
  <si>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</si>
  <si>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</si>
  <si>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</si>
  <si>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</si>
  <si>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</si>
  <si>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</si>
  <si>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</si>
  <si>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</si>
  <si>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</si>
  <si>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</si>
  <si>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</si>
  <si>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</si>
  <si>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</si>
  <si>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</si>
  <si>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</si>
  <si>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</si>
  <si>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</si>
  <si>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</si>
  <si>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</si>
  <si>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</si>
  <si>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</si>
  <si>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</si>
  <si>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</si>
  <si>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</si>
  <si>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</si>
  <si>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</si>
  <si>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</si>
  <si>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</si>
  <si>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</si>
  <si>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</si>
  <si>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</si>
  <si>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</si>
  <si>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</si>
  <si>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</si>
  <si>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</si>
  <si>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</si>
  <si>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</si>
  <si>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</si>
  <si>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</si>
  <si>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</si>
  <si>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</si>
  <si>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</si>
  <si>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</si>
  <si>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</si>
  <si>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</si>
  <si>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</si>
  <si>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</si>
  <si>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</si>
  <si>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</si>
  <si>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</si>
  <si>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</si>
  <si>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</si>
  <si>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</si>
  <si>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</si>
  <si>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</si>
  <si>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</si>
  <si>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</si>
  <si>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</si>
  <si>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</si>
  <si>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</si>
  <si>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</si>
  <si>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</si>
  <si>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</si>
  <si>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</si>
  <si>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</si>
  <si>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</si>
  <si>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</si>
  <si>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</si>
  <si>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</si>
  <si>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</si>
  <si>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</si>
  <si>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</si>
  <si>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</si>
  <si>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</si>
  <si>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</si>
  <si>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</si>
  <si>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</si>
  <si>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</si>
  <si>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</si>
  <si>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</si>
  <si>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</si>
  <si>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</si>
  <si>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</si>
  <si>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</si>
  <si>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</si>
  <si>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</si>
  <si>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</si>
  <si>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</si>
  <si>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</si>
  <si>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</si>
  <si>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</si>
  <si>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</si>
  <si>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</si>
  <si>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</si>
  <si>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</si>
  <si>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</si>
  <si>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</si>
  <si>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</si>
  <si>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</si>
  <si>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</si>
  <si>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</si>
  <si>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</si>
  <si>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</si>
  <si>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</si>
  <si>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</si>
  <si>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</si>
  <si>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</si>
  <si>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</si>
  <si>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</si>
  <si>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</si>
  <si>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</si>
  <si>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</si>
  <si>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</si>
  <si>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</si>
  <si>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</si>
  <si>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</si>
  <si>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</si>
  <si>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</si>
  <si>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</si>
  <si>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</si>
  <si>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</si>
  <si>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</si>
  <si>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</si>
  <si>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</si>
  <si>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</si>
  <si>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</si>
  <si>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</si>
  <si>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</si>
  <si>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</si>
  <si>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</si>
  <si>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</si>
  <si>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</si>
  <si>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</si>
  <si>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</si>
  <si>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</si>
  <si>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</si>
  <si>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</si>
  <si>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</si>
  <si>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</si>
  <si>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</si>
  <si>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</si>
  <si>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</si>
  <si>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</si>
  <si>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</si>
  <si>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</si>
  <si>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</si>
  <si>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</si>
  <si>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</si>
  <si>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</si>
  <si>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</si>
  <si>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</si>
  <si>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</si>
  <si>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</si>
  <si>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</si>
  <si>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</si>
  <si>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</si>
  <si>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</si>
  <si>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</si>
  <si>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</si>
  <si>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</si>
  <si>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</si>
  <si>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</si>
  <si>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</si>
  <si>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</si>
  <si>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</si>
  <si>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</si>
  <si>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</si>
  <si>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</si>
  <si>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</si>
  <si>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</si>
  <si>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</si>
  <si>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</si>
  <si>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</si>
  <si>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</si>
  <si>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</si>
  <si>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</si>
  <si>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</si>
  <si>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</si>
  <si>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</si>
  <si>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</si>
  <si>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</si>
  <si>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</si>
  <si>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</si>
  <si>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</si>
  <si>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</si>
  <si>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</si>
  <si>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</si>
  <si>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</si>
  <si>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</si>
  <si>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</si>
  <si>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</si>
  <si>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</si>
  <si>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</si>
  <si>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</si>
  <si>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</si>
  <si>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</si>
  <si>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</si>
  <si>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</si>
  <si>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</si>
  <si>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</si>
  <si>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</si>
  <si>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</si>
  <si>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</si>
  <si>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</si>
  <si>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</si>
  <si>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</si>
  <si>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</si>
  <si>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</si>
  <si>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</si>
  <si>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</si>
  <si>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</si>
  <si>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</si>
  <si>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</si>
  <si>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</si>
  <si>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</si>
  <si>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</si>
  <si>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</si>
  <si>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</si>
  <si>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</si>
  <si>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</si>
  <si>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</si>
  <si>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</si>
  <si>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</si>
  <si>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</si>
  <si>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</si>
  <si>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</si>
  <si>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</si>
  <si>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</si>
  <si>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</si>
  <si>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</si>
  <si>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</si>
  <si>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</si>
  <si>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</si>
  <si>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</si>
  <si>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</si>
  <si>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</si>
  <si>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</si>
  <si>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</si>
  <si>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</si>
  <si>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</si>
  <si>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</si>
  <si>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</si>
  <si>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</si>
  <si>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</si>
  <si>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</si>
  <si>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</si>
  <si>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</si>
  <si>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</si>
  <si>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</si>
  <si>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</si>
  <si>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</si>
  <si>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</si>
  <si>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</si>
  <si>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</si>
  <si>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</si>
  <si>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</si>
  <si>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</si>
  <si>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</si>
  <si>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</si>
  <si>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</si>
  <si>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</si>
  <si>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</si>
  <si>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</si>
  <si>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</si>
  <si>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</si>
  <si>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</si>
  <si>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</si>
  <si>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</si>
  <si>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</si>
  <si>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</si>
  <si>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</si>
  <si>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</si>
  <si>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</si>
  <si>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</si>
  <si>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</si>
  <si>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</si>
  <si>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</si>
  <si>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</si>
  <si>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</si>
  <si>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</si>
  <si>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</si>
  <si>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</si>
  <si>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</si>
  <si>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</si>
  <si>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</si>
  <si>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</si>
  <si>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</si>
  <si>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</si>
  <si>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</si>
  <si>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</si>
  <si>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</si>
  <si>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</si>
  <si>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</si>
  <si>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</si>
  <si>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</si>
  <si>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</si>
  <si>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</si>
  <si>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</si>
  <si>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</si>
  <si>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</si>
  <si>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</si>
  <si>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</si>
  <si>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</si>
  <si>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</si>
  <si>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</si>
  <si>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</si>
  <si>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</si>
  <si>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</si>
  <si>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</si>
  <si>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</si>
  <si>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</si>
  <si>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</si>
  <si>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</si>
  <si>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</si>
  <si>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</si>
  <si>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</si>
  <si>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</si>
  <si>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</si>
  <si>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</si>
  <si>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</si>
  <si>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</si>
  <si>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</si>
  <si>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</si>
  <si>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</si>
  <si>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</si>
  <si>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</si>
  <si>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</si>
  <si>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</si>
  <si>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</si>
  <si>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</si>
  <si>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</si>
  <si>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</si>
  <si>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</si>
  <si>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</si>
  <si>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</si>
  <si>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</si>
  <si>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</si>
  <si>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</si>
  <si>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</si>
  <si>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</si>
  <si>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</si>
  <si>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</si>
  <si>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</si>
  <si>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</si>
  <si>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</si>
  <si>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</si>
  <si>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</si>
  <si>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</si>
  <si>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</si>
  <si>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</si>
  <si>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</si>
  <si>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</si>
  <si>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</si>
  <si>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</si>
  <si>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</si>
  <si>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</si>
  <si>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</si>
  <si>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</si>
  <si>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</si>
  <si>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</si>
  <si>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</si>
  <si>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</si>
  <si>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</si>
  <si>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</si>
  <si>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</si>
  <si>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</si>
  <si>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</si>
  <si>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</si>
  <si>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</si>
  <si>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</si>
  <si>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</si>
  <si>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</si>
  <si>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</si>
  <si>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</si>
  <si>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</si>
  <si>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</si>
  <si>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</si>
  <si>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</si>
  <si>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</si>
  <si>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</si>
  <si>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</si>
  <si>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</si>
  <si>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</si>
  <si>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</si>
  <si>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</si>
  <si>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</si>
  <si>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</si>
  <si>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</si>
  <si>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</si>
  <si>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</si>
  <si>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</si>
  <si>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</si>
  <si>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</si>
  <si>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</si>
  <si>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</si>
  <si>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</si>
  <si>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</si>
  <si>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</si>
  <si>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</si>
  <si>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</si>
  <si>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</si>
  <si>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</si>
  <si>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</si>
  <si>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</si>
  <si>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</si>
  <si>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</si>
  <si>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</si>
  <si>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</si>
  <si>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</si>
  <si>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</si>
  <si>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</si>
  <si>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</si>
  <si>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</si>
  <si>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</si>
  <si>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</si>
  <si>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</si>
  <si>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</si>
  <si>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</si>
  <si>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</si>
  <si>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</si>
  <si>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</si>
  <si>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</si>
  <si>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</si>
  <si>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</si>
  <si>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</si>
  <si>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</si>
  <si>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</si>
  <si>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</si>
  <si>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</si>
  <si>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</si>
  <si>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</si>
  <si>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</si>
  <si>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</si>
  <si>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</si>
  <si>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</si>
  <si>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</si>
  <si>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</si>
  <si>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</si>
  <si>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</si>
  <si>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</si>
  <si>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</si>
  <si>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</si>
  <si>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</si>
  <si>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</si>
  <si>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</si>
  <si>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</si>
  <si>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</si>
  <si>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</si>
  <si>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</si>
  <si>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</si>
  <si>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</si>
  <si>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</si>
  <si>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</si>
  <si>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</si>
  <si>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</si>
  <si>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</si>
  <si>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</si>
  <si>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</si>
  <si>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</si>
  <si>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</si>
  <si>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</si>
  <si>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</si>
  <si>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</si>
  <si>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</si>
  <si>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</si>
  <si>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</si>
  <si>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</si>
  <si>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</si>
  <si>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</si>
  <si>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</si>
  <si>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</si>
  <si>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</si>
  <si>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</si>
  <si>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</si>
  <si>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</si>
  <si>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</si>
  <si>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</si>
  <si>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</si>
  <si>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</si>
  <si>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</si>
  <si>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</si>
  <si>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</si>
  <si>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</si>
  <si>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</si>
  <si>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</si>
  <si>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</si>
  <si>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</si>
  <si>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</si>
  <si>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</si>
  <si>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</si>
  <si>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</si>
  <si>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</si>
  <si>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</si>
  <si>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</si>
  <si>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</si>
  <si>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</si>
  <si>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</si>
  <si>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</si>
  <si>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</si>
  <si>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</si>
  <si>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</si>
  <si>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</si>
  <si>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</si>
  <si>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</si>
  <si>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</si>
  <si>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</si>
  <si>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</si>
  <si>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</si>
  <si>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</si>
  <si>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</si>
  <si>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</si>
  <si>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</si>
  <si>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</si>
  <si>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</si>
  <si>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</si>
  <si>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</si>
  <si>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</si>
  <si>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</si>
  <si>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</si>
  <si>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</si>
  <si>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</si>
  <si>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</si>
  <si>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</si>
  <si>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</si>
  <si>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</si>
  <si>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</si>
  <si>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</si>
  <si>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</si>
  <si>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</si>
  <si>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</si>
  <si>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</si>
  <si>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</si>
  <si>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</si>
  <si>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</si>
  <si>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</si>
  <si>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</si>
  <si>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</si>
  <si>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</si>
  <si>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</si>
  <si>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</si>
  <si>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</si>
  <si>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</si>
  <si>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</si>
  <si>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</si>
  <si>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</si>
  <si>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</si>
  <si>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</si>
  <si>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</si>
  <si>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</si>
  <si>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</si>
  <si>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</si>
  <si>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</si>
  <si>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</si>
  <si>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</si>
  <si>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</si>
  <si>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</si>
  <si>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</si>
  <si>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</si>
  <si>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</si>
  <si>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</si>
  <si>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</si>
  <si>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</si>
  <si>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</si>
  <si>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</si>
  <si>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</si>
  <si>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</si>
  <si>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</si>
  <si>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</si>
  <si>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</si>
  <si>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</si>
  <si>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</si>
  <si>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</si>
  <si>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</si>
  <si>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</si>
  <si>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</si>
  <si>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</si>
  <si>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</si>
  <si>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</si>
  <si>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</si>
  <si>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</si>
  <si>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</si>
  <si>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</si>
  <si>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</si>
  <si>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</si>
  <si>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</si>
  <si>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</si>
  <si>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</si>
  <si>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</si>
  <si>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</si>
  <si>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</si>
  <si>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</si>
  <si>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</si>
  <si>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</si>
  <si>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</si>
  <si>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</si>
  <si>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</si>
  <si>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</si>
  <si>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</si>
  <si>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</si>
  <si>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</si>
  <si>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</si>
  <si>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</si>
  <si>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</si>
  <si>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</si>
  <si>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</si>
  <si>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</si>
  <si>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</si>
  <si>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</si>
  <si>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</si>
  <si>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</si>
  <si>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</si>
  <si>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</si>
  <si>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</si>
  <si>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</si>
  <si>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</si>
  <si>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</si>
  <si>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</si>
  <si>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</si>
  <si>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</si>
  <si>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</si>
  <si>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</si>
  <si>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</si>
  <si>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</si>
  <si>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</si>
  <si>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</si>
  <si>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</si>
  <si>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</si>
  <si>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</si>
  <si>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</si>
  <si>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</si>
  <si>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</si>
  <si>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</si>
  <si>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</si>
  <si>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</si>
  <si>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</si>
  <si>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</si>
  <si>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</si>
  <si>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</si>
  <si>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</si>
  <si>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</si>
  <si>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</si>
  <si>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</si>
  <si>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</si>
  <si>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</si>
  <si>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</si>
  <si>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</si>
  <si>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</si>
  <si>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</si>
  <si>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</si>
  <si>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</si>
  <si>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</si>
  <si>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</si>
  <si>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</si>
  <si>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</si>
  <si>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</si>
  <si>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</si>
  <si>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</si>
  <si>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</si>
  <si>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</si>
  <si>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</si>
  <si>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</si>
  <si>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</si>
  <si>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</si>
  <si>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</si>
  <si>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</si>
  <si>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</si>
  <si>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</si>
  <si>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</si>
  <si>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</si>
  <si>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</si>
  <si>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</si>
  <si>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</si>
  <si>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</si>
  <si>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</si>
  <si>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</si>
  <si>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</si>
  <si>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</si>
  <si>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</si>
  <si>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</si>
  <si>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</si>
  <si>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</si>
  <si>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</si>
  <si>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</si>
  <si>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</si>
  <si>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</si>
  <si>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</si>
  <si>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</si>
  <si>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</si>
  <si>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</si>
  <si>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</si>
  <si>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</si>
  <si>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</si>
  <si>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</si>
  <si>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</si>
  <si>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</si>
  <si>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</si>
  <si>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</si>
  <si>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</si>
  <si>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</si>
  <si>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</si>
  <si>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</si>
  <si>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</si>
  <si>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</si>
  <si>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</si>
  <si>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</si>
  <si>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</si>
  <si>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</si>
  <si>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</si>
  <si>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</si>
  <si>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</si>
  <si>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</si>
  <si>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</si>
  <si>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</si>
  <si>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</si>
  <si>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</si>
  <si>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</si>
  <si>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</si>
  <si>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</si>
  <si>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</si>
  <si>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</si>
  <si>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</si>
  <si>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</si>
  <si>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</si>
  <si>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</si>
  <si>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</si>
  <si>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</si>
  <si>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</si>
  <si>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</si>
  <si>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</si>
  <si>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</si>
  <si>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</si>
  <si>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</si>
  <si>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</si>
  <si>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</si>
  <si>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</si>
  <si>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</si>
  <si>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</si>
  <si>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</si>
  <si>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</si>
  <si>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</si>
  <si>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</si>
  <si>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</si>
  <si>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</si>
  <si>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</si>
  <si>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</si>
  <si>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</si>
  <si>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</si>
  <si>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</si>
  <si>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</si>
  <si>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</si>
  <si>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</si>
  <si>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</si>
  <si>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</si>
  <si>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</si>
  <si>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</si>
  <si>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</si>
  <si>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</si>
  <si>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</si>
  <si>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</si>
  <si>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</si>
  <si>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</si>
  <si>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</si>
  <si>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</si>
  <si>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</si>
  <si>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</si>
  <si>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</si>
  <si>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</si>
  <si>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</si>
  <si>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</si>
  <si>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</si>
  <si>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</si>
  <si>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</si>
  <si>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</si>
  <si>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</si>
  <si>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</si>
  <si>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</si>
  <si>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</si>
  <si>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</si>
  <si>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</si>
  <si>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</si>
  <si>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</si>
  <si>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</si>
  <si>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</si>
  <si>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</si>
  <si>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</si>
  <si>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</si>
  <si>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</si>
  <si>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</si>
  <si>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</si>
  <si>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</si>
  <si>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</si>
  <si>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</si>
  <si>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</si>
  <si>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</si>
  <si>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</si>
  <si>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</si>
  <si>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</si>
  <si>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</si>
  <si>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</si>
  <si>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</si>
  <si>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</si>
  <si>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</si>
  <si>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</si>
  <si>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</si>
  <si>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</si>
  <si>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</si>
  <si>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</si>
  <si>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</si>
  <si>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</si>
  <si>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</si>
  <si>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</si>
  <si>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</si>
  <si>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</si>
  <si>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</si>
  <si>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</si>
  <si>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</si>
  <si>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</si>
  <si>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</si>
  <si>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</si>
  <si>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</si>
  <si>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</si>
  <si>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</si>
  <si>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</si>
  <si>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</si>
  <si>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</si>
  <si>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</si>
  <si>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</si>
  <si>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</si>
  <si>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</si>
  <si>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</si>
  <si>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</si>
  <si>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</si>
  <si>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</si>
  <si>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</si>
  <si>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</si>
  <si>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</si>
  <si>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</si>
  <si>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</si>
  <si>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</si>
  <si>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</si>
  <si>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</si>
  <si>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</si>
  <si>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</si>
  <si>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</si>
  <si>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</si>
  <si>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</si>
  <si>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</si>
  <si>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</si>
  <si>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</si>
  <si>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</si>
  <si>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</si>
  <si>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</si>
  <si>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</si>
  <si>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</si>
  <si>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</si>
  <si>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</si>
  <si>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</si>
  <si>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</si>
  <si>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</si>
  <si>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</si>
  <si>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</si>
  <si>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</si>
  <si>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</si>
  <si>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</si>
  <si>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</si>
  <si>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</si>
  <si>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</si>
  <si>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</si>
  <si>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</si>
  <si>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</si>
  <si>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</si>
  <si>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</si>
  <si>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</si>
  <si>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</si>
  <si>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</si>
  <si>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</si>
  <si>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</si>
  <si>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</si>
  <si>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</si>
  <si>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</si>
  <si>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</si>
  <si>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</si>
  <si>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</si>
  <si>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</si>
  <si>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</si>
  <si>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</si>
  <si>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</si>
  <si>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</si>
  <si>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</si>
  <si>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</si>
  <si>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</si>
  <si>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</si>
  <si>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</si>
  <si>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</si>
  <si>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</si>
  <si>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</si>
  <si>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</si>
  <si>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</si>
  <si>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</si>
  <si>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</si>
  <si>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</si>
  <si>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</si>
  <si>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</si>
  <si>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</si>
  <si>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</si>
  <si>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</si>
  <si>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</si>
  <si>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</si>
  <si>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</si>
  <si>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</si>
  <si>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</si>
  <si>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</si>
  <si>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</si>
  <si>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</si>
  <si>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</si>
  <si>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</si>
  <si>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</si>
  <si>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</si>
  <si>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</si>
  <si>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</si>
  <si>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</si>
  <si>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</si>
  <si>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</si>
  <si>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</si>
  <si>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</si>
  <si>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</si>
  <si>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</si>
  <si>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</si>
  <si>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</si>
  <si>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</si>
  <si>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</si>
  <si>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</si>
  <si>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</si>
  <si>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</si>
  <si>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</si>
  <si>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</si>
  <si>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</si>
  <si>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</si>
  <si>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</si>
  <si>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</si>
  <si>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</si>
  <si>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</si>
  <si>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</si>
  <si>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</si>
  <si>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</si>
  <si>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</si>
  <si>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</si>
  <si>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</si>
  <si>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</si>
  <si>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</si>
  <si>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</si>
  <si>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</si>
  <si>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</si>
  <si>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</si>
  <si>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</si>
  <si>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</si>
  <si>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</si>
  <si>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</si>
  <si>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</si>
  <si>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</si>
  <si>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</si>
  <si>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</si>
  <si>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</si>
  <si>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</si>
  <si>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</si>
  <si>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</si>
  <si>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</si>
  <si>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</si>
  <si>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</si>
  <si>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</si>
  <si>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</si>
  <si>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</si>
  <si>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</si>
  <si>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</si>
  <si>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</si>
  <si>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</si>
  <si>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</si>
  <si>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</si>
  <si>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</si>
  <si>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</si>
  <si>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</si>
  <si>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</si>
  <si>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</si>
  <si>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</si>
  <si>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</si>
  <si>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</si>
  <si>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</si>
  <si>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</si>
  <si>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</si>
  <si>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</si>
  <si>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</si>
  <si>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</si>
  <si>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</si>
  <si>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</si>
  <si>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</si>
  <si>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</si>
  <si>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</si>
  <si>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</si>
  <si>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</si>
  <si>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</si>
  <si>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</si>
  <si>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</si>
  <si>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</si>
  <si>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</si>
  <si>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</si>
  <si>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</si>
  <si>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</si>
  <si>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</si>
  <si>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</si>
  <si>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</si>
  <si>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</si>
  <si>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</si>
  <si>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</si>
  <si>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</si>
  <si>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</si>
  <si>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</si>
  <si>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</si>
  <si>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</si>
  <si>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</si>
  <si>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</si>
  <si>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</si>
  <si>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</si>
  <si>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</si>
  <si>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</si>
  <si>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</si>
  <si>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</si>
  <si>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</si>
  <si>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</si>
  <si>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</si>
  <si>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</si>
  <si>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</si>
  <si>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</si>
  <si>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</si>
  <si>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</si>
  <si>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</si>
  <si>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</si>
  <si>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</si>
  <si>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</si>
  <si>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</si>
  <si>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</si>
  <si>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</si>
  <si>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</si>
  <si>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</si>
  <si>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</si>
  <si>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</si>
  <si>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</si>
  <si>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</si>
  <si>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</si>
  <si>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</si>
  <si>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</si>
  <si>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</si>
  <si>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</si>
  <si>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</si>
  <si>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</si>
  <si>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</si>
  <si>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</si>
  <si>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</si>
  <si>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</si>
  <si>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</si>
  <si>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</si>
  <si>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</si>
  <si>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</si>
  <si>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</si>
  <si>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</si>
  <si>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</si>
  <si>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</si>
  <si>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</si>
  <si>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</si>
  <si>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</si>
  <si>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</si>
  <si>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</si>
  <si>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</si>
  <si>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</si>
  <si>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</si>
  <si>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</si>
  <si>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</si>
  <si>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</si>
  <si>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</si>
  <si>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</si>
  <si>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</si>
  <si>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</si>
  <si>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</si>
  <si>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</si>
  <si>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</si>
  <si>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</si>
  <si>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</si>
  <si>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</si>
  <si>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</si>
  <si>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</si>
  <si>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</si>
  <si>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</si>
  <si>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</si>
  <si>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</si>
  <si>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</si>
  <si>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</si>
  <si>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</si>
  <si>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</si>
  <si>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</si>
  <si>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</si>
  <si>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</si>
  <si>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</si>
  <si>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</si>
  <si>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</si>
  <si>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</si>
  <si>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</si>
  <si>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</si>
  <si>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</si>
  <si>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</si>
  <si>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</si>
  <si>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</si>
  <si>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</si>
  <si>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</si>
  <si>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</si>
  <si>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</si>
  <si>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</si>
  <si>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</si>
  <si>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</si>
  <si>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</si>
  <si>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</si>
  <si>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</si>
  <si>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</si>
  <si>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</si>
  <si>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</si>
  <si>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</si>
  <si>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</si>
  <si>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</si>
  <si>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</si>
  <si>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</si>
  <si>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</si>
  <si>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</si>
  <si>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</si>
  <si>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</si>
  <si>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</si>
  <si>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</si>
  <si>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</si>
  <si>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</si>
  <si>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</si>
  <si>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</si>
  <si>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</si>
  <si>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</si>
  <si>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</si>
  <si>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</si>
  <si>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</si>
  <si>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</si>
  <si>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</si>
  <si>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</si>
  <si>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</si>
  <si>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</si>
  <si>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</si>
  <si>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</si>
  <si>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</si>
  <si>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</si>
  <si>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</si>
  <si>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</si>
  <si>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</si>
  <si>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</si>
  <si>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</si>
  <si>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</si>
  <si>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</si>
  <si>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</si>
  <si>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</si>
  <si>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</si>
  <si>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</si>
  <si>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</si>
  <si>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</si>
  <si>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</si>
  <si>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</si>
  <si>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</si>
  <si>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</si>
  <si>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</si>
  <si>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</si>
  <si>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</si>
  <si>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</si>
  <si>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</si>
  <si>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</si>
  <si>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</si>
  <si>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</si>
  <si>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</si>
  <si>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</si>
  <si>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</si>
  <si>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</si>
  <si>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</si>
  <si>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</si>
  <si>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</si>
  <si>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</si>
  <si>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</si>
  <si>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</si>
  <si>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</si>
  <si>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</si>
  <si>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</si>
  <si>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</si>
  <si>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</si>
  <si>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</si>
  <si>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</si>
  <si>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</si>
  <si>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</si>
  <si>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</si>
  <si>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</si>
  <si>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</si>
  <si>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</si>
  <si>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</si>
  <si>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</si>
  <si>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</si>
  <si>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</si>
  <si>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</si>
  <si>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</si>
  <si>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</si>
  <si>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</si>
  <si>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</si>
  <si>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</si>
  <si>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</si>
  <si>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</si>
  <si>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</si>
  <si>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</si>
  <si>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</si>
  <si>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</si>
  <si>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</si>
  <si>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</si>
  <si>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</si>
  <si>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</si>
  <si>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</si>
  <si>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</si>
  <si>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</si>
  <si>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</si>
  <si>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</si>
  <si>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</si>
  <si>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</si>
  <si>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</si>
  <si>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</si>
  <si>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</si>
  <si>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</si>
  <si>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</si>
  <si>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</si>
  <si>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</si>
  <si>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</si>
  <si>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</si>
  <si>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</si>
  <si>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</si>
  <si>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</si>
  <si>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</si>
  <si>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</si>
  <si>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</si>
  <si>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</si>
  <si>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</si>
  <si>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</si>
  <si>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</si>
  <si>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</si>
  <si>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</si>
  <si>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</si>
  <si>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</si>
  <si>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</si>
  <si>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</si>
  <si>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</si>
  <si>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</si>
  <si>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</si>
  <si>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</si>
  <si>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</si>
  <si>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</si>
  <si>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</si>
  <si>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</si>
  <si>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</si>
  <si>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</si>
  <si>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</si>
  <si>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</si>
  <si>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</si>
  <si>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</si>
  <si>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</si>
  <si>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</si>
  <si>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</si>
  <si>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</si>
  <si>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</si>
  <si>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</si>
  <si>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</si>
  <si>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</si>
  <si>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</si>
  <si>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</si>
  <si>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</si>
  <si>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</si>
  <si>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</si>
  <si>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</si>
  <si>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</si>
  <si>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</si>
  <si>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</si>
  <si>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</si>
  <si>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</si>
  <si>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</si>
  <si>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</si>
  <si>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</si>
  <si>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</si>
  <si>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</si>
  <si>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</si>
  <si>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</si>
  <si>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</si>
  <si>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</si>
  <si>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</si>
  <si>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</si>
  <si>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</si>
  <si>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</si>
  <si>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</si>
  <si>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</si>
  <si>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</si>
  <si>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</si>
  <si>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</si>
  <si>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</si>
  <si>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</si>
  <si>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</si>
  <si>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</si>
  <si>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</si>
  <si>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</si>
  <si>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</si>
  <si>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</si>
  <si>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</si>
  <si>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</si>
  <si>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</si>
  <si>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</si>
  <si>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</si>
  <si>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</si>
  <si>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</si>
  <si>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</si>
  <si>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</si>
  <si>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</si>
  <si>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</si>
  <si>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</si>
  <si>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</si>
  <si>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</si>
  <si>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</si>
  <si>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</si>
  <si>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</si>
  <si>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</si>
  <si>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</si>
  <si>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</si>
  <si>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</si>
  <si>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</si>
  <si>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</si>
  <si>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</si>
  <si>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</si>
  <si>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</si>
  <si>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</si>
  <si>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</si>
  <si>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</si>
  <si>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</si>
  <si>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</si>
  <si>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</si>
  <si>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</si>
  <si>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</si>
  <si>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</si>
  <si>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</si>
  <si>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</si>
  <si>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</si>
  <si>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</si>
  <si>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</si>
  <si>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</si>
  <si>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</si>
  <si>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</si>
  <si>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</si>
  <si>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</si>
  <si>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</si>
  <si>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</si>
  <si>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</si>
  <si>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</si>
  <si>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</si>
  <si>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</si>
  <si>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</si>
  <si>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</si>
  <si>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</si>
  <si>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</si>
  <si>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</si>
  <si>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</si>
  <si>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</si>
  <si>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</si>
  <si>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</si>
  <si>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</si>
  <si>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</si>
  <si>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</si>
  <si>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</si>
  <si>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</si>
  <si>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</si>
  <si>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</si>
  <si>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</si>
  <si>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</si>
  <si>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</si>
  <si>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</si>
  <si>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</si>
  <si>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</si>
  <si>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</si>
  <si>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</si>
  <si>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</si>
  <si>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</si>
  <si>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</si>
  <si>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</si>
  <si>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</si>
  <si>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</si>
  <si>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</si>
  <si>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</si>
  <si>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</si>
  <si>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</si>
  <si>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</si>
  <si>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</si>
  <si>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</si>
  <si>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</si>
  <si>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</si>
  <si>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</si>
  <si>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</si>
  <si>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</si>
  <si>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</si>
  <si>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</si>
  <si>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</si>
  <si>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</si>
  <si>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</si>
  <si>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</si>
  <si>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</si>
  <si>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</si>
  <si>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</si>
  <si>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</si>
  <si>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</si>
  <si>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</si>
  <si>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</si>
  <si>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</si>
  <si>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</si>
  <si>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</si>
  <si>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</si>
  <si>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</si>
  <si>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</si>
  <si>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</si>
  <si>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</si>
  <si>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</si>
  <si>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</si>
  <si>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</si>
  <si>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</si>
  <si>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</si>
  <si>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</si>
  <si>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</si>
  <si>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</si>
  <si>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</si>
  <si>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</si>
  <si>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</si>
  <si>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</si>
  <si>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</si>
  <si>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</si>
  <si>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</si>
  <si>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</si>
  <si>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</si>
  <si>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</si>
  <si>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</si>
  <si>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</si>
  <si>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</si>
  <si>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</si>
  <si>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</si>
  <si>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</si>
  <si>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</si>
  <si>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</si>
  <si>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</si>
  <si>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</si>
  <si>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</si>
  <si>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</si>
  <si>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</si>
  <si>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</si>
  <si>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</si>
  <si>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</si>
  <si>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</si>
  <si>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</si>
  <si>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</si>
  <si>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</si>
  <si>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</si>
  <si>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</si>
  <si>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</si>
  <si>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</si>
  <si>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</si>
  <si>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</si>
  <si>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</si>
  <si>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</si>
  <si>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</si>
  <si>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</si>
  <si>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</si>
  <si>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</si>
  <si>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</si>
  <si>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</si>
  <si>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</si>
  <si>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</si>
  <si>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</si>
  <si>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</si>
  <si>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</si>
  <si>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</si>
  <si>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</si>
  <si>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</si>
  <si>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</si>
  <si>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</si>
  <si>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</si>
  <si>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</si>
  <si>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</si>
  <si>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</si>
  <si>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</si>
  <si>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</si>
  <si>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</si>
  <si>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</si>
  <si>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</si>
  <si>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</si>
  <si>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</si>
  <si>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</si>
  <si>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</si>
  <si>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</si>
  <si>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</si>
  <si>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</si>
  <si>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</si>
  <si>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</si>
  <si>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</si>
  <si>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</si>
  <si>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</si>
  <si>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</si>
  <si>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</si>
  <si>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</si>
  <si>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</si>
  <si>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</si>
  <si>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</si>
  <si>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</si>
  <si>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</si>
  <si>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</si>
  <si>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</si>
  <si>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</si>
  <si>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</si>
  <si>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</si>
  <si>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</si>
  <si>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</si>
  <si>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</si>
  <si>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</si>
  <si>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</si>
  <si>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</si>
  <si>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</si>
  <si>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</si>
  <si>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</si>
  <si>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</si>
  <si>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</si>
  <si>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</si>
  <si>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</si>
  <si>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</si>
  <si>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</si>
  <si>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</si>
  <si>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</si>
  <si>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</si>
  <si>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</si>
  <si>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</si>
  <si>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</si>
  <si>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</si>
  <si>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</si>
  <si>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</si>
  <si>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</si>
  <si>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</si>
  <si>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</si>
  <si>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</si>
  <si>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</si>
  <si>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</si>
  <si>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</si>
  <si>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</si>
  <si>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</si>
  <si>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</si>
  <si>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</si>
  <si>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</si>
  <si>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</si>
  <si>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</si>
  <si>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</si>
  <si>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</si>
  <si>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</si>
  <si>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</si>
  <si>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</si>
  <si>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</si>
  <si>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</si>
  <si>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</si>
  <si>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</si>
  <si>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</si>
  <si>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</si>
  <si>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</si>
  <si>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</si>
  <si>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</si>
  <si>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</si>
  <si>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</si>
  <si>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</si>
  <si>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</si>
  <si>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</si>
  <si>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</si>
  <si>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</si>
  <si>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</si>
  <si>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</si>
  <si>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</si>
  <si>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</si>
  <si>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</si>
  <si>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</si>
  <si>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</si>
  <si>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</si>
  <si>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</si>
  <si>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</si>
  <si>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</si>
  <si>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</si>
  <si>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</si>
  <si>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</si>
  <si>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</si>
  <si>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</si>
  <si>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</si>
  <si>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</si>
  <si>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</si>
  <si>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</si>
  <si>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</si>
  <si>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</si>
  <si>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</si>
  <si>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</si>
  <si>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</si>
  <si>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</si>
  <si>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</si>
  <si>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</si>
  <si>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</si>
  <si>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</si>
  <si>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</si>
  <si>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</si>
  <si>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</si>
  <si>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</si>
  <si>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</si>
  <si>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</si>
  <si>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</si>
  <si>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</si>
  <si>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</si>
  <si>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</si>
  <si>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</si>
  <si>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</si>
  <si>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</si>
  <si>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</si>
  <si>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</si>
  <si>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</si>
  <si>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</si>
  <si>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</si>
  <si>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</si>
  <si>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</si>
  <si>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</si>
  <si>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</si>
  <si>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</si>
  <si>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</si>
  <si>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</si>
  <si>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</si>
  <si>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</si>
  <si>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</si>
  <si>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</si>
  <si>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</si>
  <si>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</si>
  <si>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</si>
  <si>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</si>
  <si>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</si>
  <si>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</si>
  <si>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</si>
  <si>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</si>
  <si>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</si>
  <si>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</si>
  <si>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</si>
  <si>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</si>
  <si>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</si>
  <si>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</si>
  <si>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</si>
  <si>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</si>
  <si>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</si>
  <si>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</si>
  <si>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</si>
  <si>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</si>
  <si>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</si>
  <si>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</si>
  <si>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</si>
  <si>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</si>
  <si>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</si>
  <si>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</si>
  <si>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</si>
  <si>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</si>
  <si>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</si>
  <si>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</si>
  <si>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</si>
  <si>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</si>
  <si>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</si>
  <si>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</si>
  <si>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</si>
  <si>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</si>
  <si>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</si>
  <si>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</si>
  <si>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</si>
  <si>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</si>
  <si>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</si>
  <si>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</si>
  <si>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</si>
  <si>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</si>
  <si>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</si>
  <si>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</si>
  <si>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</si>
  <si>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</si>
  <si>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</si>
  <si>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</si>
  <si>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</si>
  <si>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</si>
  <si>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</si>
  <si>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</si>
  <si>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</si>
  <si>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</si>
  <si>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</si>
  <si>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</si>
  <si>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</si>
  <si>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</si>
  <si>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</si>
  <si>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</si>
  <si>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</si>
  <si>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</si>
  <si>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</si>
  <si>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</si>
  <si>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</si>
  <si>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</si>
  <si>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</si>
  <si>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</si>
  <si>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</si>
  <si>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</si>
  <si>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</si>
  <si>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</si>
  <si>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</si>
  <si>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</si>
  <si>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</si>
  <si>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</si>
  <si>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</si>
  <si>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</si>
  <si>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</si>
  <si>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</si>
  <si>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</si>
  <si>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</si>
  <si>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</si>
  <si>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</si>
  <si>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</si>
  <si>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</si>
  <si>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</si>
  <si>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</si>
  <si>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</si>
  <si>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</si>
  <si>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</si>
  <si>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</si>
  <si>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</si>
  <si>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</si>
  <si>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</si>
  <si>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</si>
  <si>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</si>
  <si>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</si>
  <si>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</si>
  <si>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</si>
  <si>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</si>
  <si>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</si>
  <si>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</si>
  <si>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</si>
  <si>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</si>
  <si>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</si>
  <si>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</si>
  <si>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</si>
  <si>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</si>
  <si>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</si>
  <si>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</si>
  <si>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</si>
  <si>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</si>
  <si>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</si>
  <si>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</si>
  <si>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</si>
  <si>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</si>
  <si>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</si>
  <si>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</si>
  <si>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</si>
  <si>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</si>
  <si>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</si>
  <si>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</si>
  <si>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</si>
  <si>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</si>
  <si>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</si>
  <si>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</si>
  <si>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</si>
  <si>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</si>
  <si>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</si>
  <si>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</si>
  <si>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</si>
  <si>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</si>
  <si>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</si>
  <si>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</si>
  <si>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</si>
  <si>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</si>
  <si>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</si>
  <si>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</si>
  <si>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</si>
  <si>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</si>
  <si>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</si>
  <si>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</si>
  <si>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</si>
  <si>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</si>
  <si>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</si>
  <si>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</si>
  <si>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</si>
  <si>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</si>
  <si>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</si>
  <si>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</si>
  <si>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</si>
  <si>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</si>
  <si>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</si>
  <si>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</si>
  <si>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</si>
  <si>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</si>
  <si>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</si>
  <si>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</si>
  <si>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</si>
  <si>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</si>
  <si>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</si>
  <si>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</si>
  <si>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</si>
  <si>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</si>
  <si>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</si>
  <si>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</si>
  <si>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</si>
  <si>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</si>
  <si>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</si>
  <si>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</si>
  <si>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</si>
  <si>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</si>
  <si>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</si>
  <si>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</si>
  <si>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</si>
  <si>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</si>
  <si>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</si>
  <si>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</si>
  <si>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</si>
  <si>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</si>
  <si>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</si>
  <si>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</si>
  <si>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</si>
  <si>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</si>
  <si>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</si>
  <si>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</si>
  <si>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</si>
  <si>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</si>
  <si>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</si>
  <si>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</si>
  <si>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</si>
  <si>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</si>
  <si>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</si>
  <si>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</si>
  <si>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</si>
  <si>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</si>
  <si>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</si>
  <si>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</si>
  <si>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</si>
  <si>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</si>
  <si>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</si>
  <si>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</si>
  <si>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</si>
  <si>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</si>
  <si>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</si>
  <si>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</si>
  <si>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</si>
  <si>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</si>
  <si>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</si>
  <si>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</si>
  <si>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</si>
  <si>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</si>
  <si>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</si>
  <si>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</si>
  <si>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</si>
  <si>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</si>
  <si>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</si>
  <si>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</si>
  <si>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</si>
  <si>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</si>
  <si>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</si>
  <si>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</si>
  <si>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</si>
  <si>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</si>
  <si>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</si>
  <si>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</si>
  <si>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</si>
  <si>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</si>
  <si>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</si>
  <si>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</si>
  <si>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</si>
  <si>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</si>
  <si>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</si>
  <si>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</si>
  <si>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</si>
  <si>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</si>
  <si>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</si>
  <si>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</si>
  <si>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</si>
  <si>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</si>
  <si>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</si>
  <si>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</si>
  <si>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</si>
  <si>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</si>
  <si>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</si>
  <si>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</si>
  <si>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</si>
  <si>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ETA 47 km</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</si>
  <si>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</si>
  <si>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</si>
  <si>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</si>
  <si>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</si>
  <si>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</si>
  <si>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</si>
  <si>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PCM-20251106-00000945</t>
  </si>
  <si>
    <t>Down LTE // Sceco Cut in Area and Team save HUB Site MLJI0219</t>
  </si>
  <si>
    <t>NO pcm</t>
  </si>
  <si>
    <t>EM team on the way need 120 Min</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</si>
  <si>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</si>
  <si>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</si>
  <si>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</si>
  <si>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</si>
  <si>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</si>
  <si>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</si>
  <si>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</si>
  <si>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PCM-20251106-00001043</t>
  </si>
  <si>
    <t>Tunnel site and power shared with Baladia source.  
No power at site and as per Baladia team initial FB that power cable vandalized</t>
  </si>
  <si>
    <t>PCM-20251106-00000893</t>
  </si>
  <si>
    <t>Sceco power not available and no parking to connect PG. Sceco complain registered</t>
  </si>
  <si>
    <t>PCM-20251106-00001166</t>
  </si>
  <si>
    <t xml:space="preserve">team at site checking </t>
  </si>
  <si>
    <t>TT-20251106-00149</t>
  </si>
  <si>
    <t>Site located in Fursan Island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</si>
</sst>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58" dataDxfId="157" headerRowBorderDxfId="155" tableBorderDxfId="156" totalsRowBorderDxfId="154">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32" dataDxfId="31" headerRowBorderDxfId="29" tableBorderDxfId="30" totalsRowBorderDxfId="28">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9" totalsRowShown="0" headerRowDxfId="15" dataDxfId="14" headerRowBorderDxfId="12" tableBorderDxfId="13">
  <autoFilter ref="A1:L2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A10" sqref="A10"/>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304.61030925926025</v>
      </c>
      <c r="H2" s="76">
        <v>45662.943402777775</v>
      </c>
      <c r="I2" s="59" t="str">
        <f>IFERROR(VLOOKUP(D2,DB!A:F,6,0),"")</f>
        <v>Generator-SG</v>
      </c>
      <c r="J2" s="59" t="str">
        <f>IFERROR(VLOOKUP(D2,DB!A:G,7,0),"")</f>
        <v>Dead</v>
      </c>
      <c r="K2" s="67" t="s">
        <v>39022</v>
      </c>
      <c r="L2" s="65" t="str">
        <f>IFERROR(VLOOKUP(D2,DB!A:I,9,0),"")</f>
        <v>Latis</v>
      </c>
    </row>
    <row r="3" spans="1:15" ht="15" customHeight="1">
      <c r="A3" s="122" t="s">
        <v>39023</v>
      </c>
      <c r="B3" s="123" t="str">
        <f>IFERROR(VLOOKUP(D3,DB!A:K,11,0),"")</f>
        <v>R1</v>
      </c>
      <c r="C3" s="123">
        <v>2</v>
      </c>
      <c r="D3" s="123" t="s">
        <v>12522</v>
      </c>
      <c r="E3" s="124"/>
      <c r="F3" s="125"/>
      <c r="G3" s="126">
        <f ca="1">IFERROR(NOW()-F3,"")</f>
        <v>45967.558735185186</v>
      </c>
      <c r="H3" s="125">
        <v>45967.515173611115</v>
      </c>
      <c r="I3" s="123" t="str">
        <f>IFERROR(VLOOKUP(D3,DB!A:F,6,0),"")</f>
        <v>Generator-SG</v>
      </c>
      <c r="J3" s="123" t="str">
        <f>IFERROR(VLOOKUP(D3,DB!A:G,7,0),"")</f>
        <v>Vandalized</v>
      </c>
      <c r="K3" s="127" t="s">
        <v>39024</v>
      </c>
      <c r="L3" s="128" t="str">
        <f>IFERROR(VLOOKUP(D3,DB!A:I,9,0),"")</f>
        <v>Latis</v>
      </c>
    </row>
    <row r="4" spans="1:15" ht="15" customHeight="1">
      <c r="A4" s="122"/>
      <c r="B4" s="123" t="str">
        <f>IFERROR(VLOOKUP(D4,DB!A:K,11,0),"")</f>
        <v/>
      </c>
      <c r="C4" s="123"/>
      <c r="D4" s="123"/>
      <c r="E4" s="124"/>
      <c r="F4" s="125"/>
      <c r="G4" s="126">
        <f ca="1">IFERROR(NOW()-F4,"")</f>
        <v>45967.558735185186</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45967.558735185186</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45967.558735185186</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45967.558735185186</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45967.558735185186</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45967.558735185186</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45967.558735185186</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45967.558735185186</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45967.558735185186</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45967.558735185186</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45967.558735185186</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45967.558735185186</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45967.558735185186</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45967.558735185186</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45967.558735185186</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45967.558735185186</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45967.558735185186</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45967.558735185186</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45967.558735185186</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45967.558735185186</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45967.558735185186</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45967.558735185186</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45967.558735185186</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45967.558735185186</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45967.558735185186</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45967.558735185186</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45967.558735185186</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45967.558735185186</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45967.558735185186</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45967.558735185186</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45967.558735185186</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45967.558735185186</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45967.558735185186</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45967.558735185186</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45967.558735185186</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45967.558735185186</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45967.558735185186</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45967.558735185186</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45967.558735185186</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45967.558735185186</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45967.558735185186</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45967.558735185186</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45967.558735185186</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45967.558735185186</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45967.558735185186</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45967.558735185186</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45967.558735185186</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45967.558735185186</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45967.558735185186</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45967.558735185186</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45967.558735185186</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45967.558735185186</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45967.558735185186</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45967.558735185186</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45967.558735185186</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45967.558735185186</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45967.558735185186</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45967.558735185186</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45967.558735185186</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45967.558735185186</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45967.558735185186</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45967.558735185186</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45967.558735185186</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45967.558735185186</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45967.558735185186</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45967.558735185186</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45967.558735185186</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45967.558735185186</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45967.558735185186</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45967.558735185186</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45967.558735185186</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45967.558735185186</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45967.558735185186</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45967.558735185186</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45967.558735185186</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45967.558735185186</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45967.558735185186</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45967.558735185186</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45967.558735185186</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45967.558735185186</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45967.558735185186</v>
      </c>
      <c r="H84" s="125"/>
      <c r="I84" s="123" t="str">
        <f>IFERROR(VLOOKUP(D84,DB!A:F,6,0),"")</f>
        <v/>
      </c>
      <c r="J84" s="123" t="str">
        <f>IFERROR(VLOOKUP(D84,DB!A:G,7,0),"")</f>
        <v/>
      </c>
      <c r="K84" s="127"/>
      <c r="L84" s="128" t="str">
        <f>IFERROR(VLOOKUP(D84,DB!A:I,9,0),"")</f>
        <v/>
      </c>
    </row>
    <row r="85" spans="1:12" ht="15" customHeight="1">
      <c r="A85" s="131"/>
      <c r="B85" s="132" t="str">
        <f>IFERROR(VLOOKUP(D85,DB!A:K,11,0),"")</f>
        <v/>
      </c>
      <c r="C85" s="132"/>
      <c r="D85" s="132"/>
      <c r="E85" s="133"/>
      <c r="F85" s="134"/>
      <c r="G85" s="135">
        <f ca="1">IFERROR(NOW()-F85,"")</f>
        <v>45967.558735185186</v>
      </c>
      <c r="H85" s="134"/>
      <c r="I85" s="132" t="str">
        <f>IFERROR(VLOOKUP(D85,DB!A:F,6,0),"")</f>
        <v/>
      </c>
      <c r="J85" s="132" t="str">
        <f>IFERROR(VLOOKUP(D85,DB!A:G,7,0),"")</f>
        <v/>
      </c>
      <c r="K85" s="136"/>
      <c r="L85" s="137" t="str">
        <f>IFERROR(VLOOKUP(D85,DB!A:I,9,0),"")</f>
        <v/>
      </c>
    </row>
  </sheetData>
  <customSheetViews>
    <customSheetView guid="{F6042A99-DD27-4453-835D-0834D95730CC}" filter="1" showAutoFilter="1">
      <pageMargins left="0" right="0" top="0" bottom="0" header="0" footer="0"/>
      <autoFilter ref="B1:M1" xr:uid="{A44C2F1D-7450-4609-A369-3D4419BB345D}"/>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142.55889722222491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39107</v>
      </c>
      <c r="B4" s="18" t="str">
        <f>IFERROR(VLOOKUP(D4,DB!A:K,11,0),"")</f>
        <v>R2</v>
      </c>
      <c r="C4" s="18">
        <v>1</v>
      </c>
      <c r="D4" s="18" t="s">
        <v>39108</v>
      </c>
      <c r="E4" s="103" t="s">
        <v>39021</v>
      </c>
      <c r="F4" s="104">
        <v>45967.485706018517</v>
      </c>
      <c r="G4" s="105">
        <f ca="1">IFERROR(NOW()-F4,"-")</f>
        <v>7.3029166669584811E-2</v>
      </c>
      <c r="H4" s="161">
        <v>45967.486527777779</v>
      </c>
      <c r="I4" s="18" t="str">
        <f>IFERROR(VLOOKUP(D4,DB!A:F,6,0),"")</f>
        <v>Generator-DG</v>
      </c>
      <c r="J4" s="18" t="str">
        <f>IFERROR(VLOOKUP(D4,DB!A:G,7,0),"")</f>
        <v>Weak</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39023</v>
      </c>
      <c r="B5" s="18" t="str">
        <f>IFERROR(VLOOKUP(D5,DB!A:K,11,0),"")</f>
        <v>R2</v>
      </c>
      <c r="C5" s="18">
        <v>1</v>
      </c>
      <c r="D5" s="18" t="s">
        <v>27572</v>
      </c>
      <c r="E5" s="103" t="s">
        <v>39021</v>
      </c>
      <c r="F5" s="104"/>
      <c r="G5" s="105">
        <f ca="1">IFERROR(NOW()-F5,"-")</f>
        <v>45967.558735185186</v>
      </c>
      <c r="H5" s="161">
        <v>45967.543854166666</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45967.558735185186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45967.558735185186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45967.558735185186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45967.558735185186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45967.558735185186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45967.558735185186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45967.558735185186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45967.558735185186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45967.558735185186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45967.558735185186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45967.558735185186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45967.558735185186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45967.558735185186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45967.558735185186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45967.558735185186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45967.558735185186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45967.558735185186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45967.558735185186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45967.558735185186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45967.558735185186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45967.558735185186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45967.558735185186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45967.558735185186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45967.558735185186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45967.558735185186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45967.558735185186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45967.558735185186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45967.558735185186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45967.558735185186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45967.558735185186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45967.558735185186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45967.558735185186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45967.558735185186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45967.558735185186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45967.558735185186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45967.558735185186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45967.558735185186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45967.558735185186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45967.558735185186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45967.558735185186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45967.558735185186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45967.558735185186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45967.558735185186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45967.558735185186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45967.558735185186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45967.558735185186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45967.558735185186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45967.558735185186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45967.558735185186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45967.558735185186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45967.558735185186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45967.558735185186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45967.558735185186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45967.558735185186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45967.558735185186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45967.558735185186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45967.558735185186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45967.558735185186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45967.558735185186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45967.558735185186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45967.558735185186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45967.558735185186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45967.558735185186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45967.558735185186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45967.558735185186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45967.558735185186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45967.558735185186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45967.558735185186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45967.558735185186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45967.558735185186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45967.558735185186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45967.558735185186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45967.558735185186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45967.558735185186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45967.558735185186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45967.558735185186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45967.558735185186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45967.558735185186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45967.558735185186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45967.558735185186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45967.558735185186</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45967.558735185186</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45967.558735185186</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45967.558735185186</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45967.558735185186</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45967.558735185186</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45967.558735185186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45967.558735185186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45967.558735185186</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45967.558735185186</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45967.558735185186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45967.558735185186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45967.558735185186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45967.558735185186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45967.558735185186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45967.558735185186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45967.558735185186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45967.558735185186</v>
      </c>
      <c r="H13" s="22" t="s">
        <v>39111</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45967.558735185186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45967.558735185186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45967.558735185186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45967.558735185186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45967.558735185186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45967.558735185186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45967.558735185186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45967.558735185186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45967.558735185186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45967.558735185186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45967.558735185186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45967.558735185186</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39112</v>
      </c>
      <c r="D26" s="18"/>
      <c r="E26" s="18"/>
      <c r="F26" s="20"/>
      <c r="G26" s="21">
        <f t="shared" ref="G26:G89" ca="1" si="1">IFERROR(NOW()-F26,"-")</f>
        <v>45967.558735185186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45967.558735185186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45967.558735185186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45967.558735185186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45967.558735185186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45967.558735185186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45967.558735185186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45967.558735185186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45967.558735185186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45967.558735185186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45967.558735185186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45967.558735185186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45967.558735185186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45967.558735185186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45967.558735185186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45967.558735185186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45967.558735185186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45967.558735185186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45967.558735185186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45967.558735185186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45967.558735185186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45967.558735185186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45967.558735185186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45967.558735185186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45967.558735185186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45967.558735185186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45967.558735185186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45967.558735185186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45967.558735185186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45967.558735185186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45967.558735185186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45967.558735185186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45967.558735185186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45967.558735185186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45967.558735185186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45967.558735185186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45967.558735185186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45967.558735185186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45967.558735185186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45967.558735185186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45967.558735185186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45967.558735185186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45967.558735185186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45967.558735185186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45967.558735185186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45967.558735185186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45967.558735185186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45967.558735185186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45967.558735185186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45967.558735185186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45967.558735185186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45967.558735185186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45967.558735185186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45967.558735185186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45967.558735185186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45967.558735185186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45967.558735185186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45967.558735185186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45967.558735185186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45967.558735185186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45967.558735185186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45967.558735185186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45967.558735185186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45967.558735185186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45967.558735185186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45967.558735185186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45967.558735185186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45967.558735185186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45967.558735185186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45967.558735185186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45967.558735185186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45967.558735185186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45967.558735185186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45967.558735185186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45967.558735185186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45967.558735185186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45967.558735185186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45967.558735185186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45967.558735185186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45967.558735185186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45967.558735185186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45967.558735185186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45967.558735185186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45967.558735185186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45967.558735185186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45967.558735185186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45967.558735185186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45967.558735185186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45967.558735185186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45967.558735185186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45967.558735185186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45967.558735185186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45967.558735185186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45967.558735185186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45967.558735185186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45967.558735185186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45967.558735185186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45967.558735185186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45967.558735185186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45967.558735185186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45967.558735185186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45967.558735185186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45967.558735185186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45967.558735185186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45967.558735185186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45967.558735185186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45967.558735185186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45967.558735185186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45967.558735185186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45967.558735185186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45967.558735185186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45967.558735185186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45967.558735185186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45967.558735185186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45967.558735185186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45967.558735185186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45967.558735185186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45967.558735185186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45967.558735185186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45967.558735185186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45967.558735185186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45967.558735185186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45967.558735185186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45967.558735185186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45967.558735185186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45967.558735185186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45967.558735185186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45967.558735185186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45967.558735185186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45967.558735185186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45967.558735185186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45967.558735185186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45967.558735185186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45967.558735185186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45967.558735185186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45967.558735185186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45967.558735185186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45967.558735185186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45967.558735185186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45967.558735185186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45967.558735185186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45967.558735185186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45967.558735185186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45967.558735185186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45967.558735185186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45967.558735185186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45967.558735185186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45967.558735185186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45967.558735185186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45967.558735185186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45967.558735185186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45967.558735185186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45967.558735185186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45967.558735185186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45967.558735185186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45967.558735185186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45967.558735185186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45967.558735185186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45967.558735185186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45967.558735185186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45967.558735185186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45967.558735185186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45967.558735185186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45967.558735185186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45967.558735185186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45967.558735185186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45967.558735185186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45967.558735185186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45967.558735185186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45967.558735185186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45967.558735185186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45967.558735185186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45967.558735185186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45967.558735185186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45967.558735185186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45967.558735185186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45967.558735185186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45967.558735185186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45967.558735185186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45967.558735185186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45967.558735185186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45967.558735185186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45967.558735185186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45967.558735185186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45967.558735185186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45967.558735185186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45967.558735185186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45967.558735185186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45967.558735185186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45967.558735185186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45967.558735185186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45967.558735185186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45967.558735185186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45967.558735185186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45967.558735416664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45967.558735416664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45967.558735416664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45967.558735416664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45967.558735416664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45967.558735416664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45967.558735416664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45967.558735416664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45967.558735416664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45967.558735416664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45967.558735416664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45967.558735416664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45967.558735416664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45967.558735416664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45967.558735416664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45967.558735416664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45967.558735416664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45967.558735416664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45967.558735416664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45967.558735416664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45967.558735416664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45967.558735416664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45967.558735416664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45967.558735416664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45967.558735416664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45967.558735416664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45967.558735416664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45967.558735416664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45967.558735416664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45967.558735416664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45967.558735416664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45967.558735416664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45967.558735416664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45967.558735416664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45967.558735416664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45967.558735416664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45967.558735416664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45967.558735416664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45967.558735416664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45967.558735416664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45967.558735416664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45967.558735416664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45967.558735416664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45967.558735416664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45967.558735416664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45967.558735416664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45967.558735416664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45967.558735416664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45967.558735416664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45967.558735416664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45967.558735416664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45967.558735416664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45967.558735416664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45967.558735416664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45967.558735416664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45967.558735416664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45967.558735416664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45967.558735416664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45967.558735416664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45967.558735416664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45967.558735416664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45967.558735416664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45967.558735416664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45967.558735416664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45967.558735416664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45967.558735416664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45967.558735416664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45967.558735416664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45967.558735416664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45967.558735416664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45967.558735416664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45967.558735416664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45967.558735416664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45967.558735416664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45967.558735416664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45967.558735416664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45967.558735416664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45967.558735416664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45967.558735416664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45967.558735416664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45967.558735416664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45967.558735416664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45967.558735416664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45967.558735416664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45967.558735416664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45967.558735416664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45967.558735416664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45967.558735416664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45967.558735416664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45967.558735416664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45967.558735416664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45967.558735416664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45967.558735416664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45967.558735416664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45967.558735416664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45967.558735416664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45967.558735416664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45967.558735416664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45967.558735416664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45967.558735416664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45967.558735416664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45967.558735416664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45967.558735416664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45967.558735416664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45967.558735416664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45967.558735416664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45967.558735416664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45967.558735416664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45967.558735416664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45967.558735416664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45967.558735416664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45967.558735416664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45967.558735416664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45967.558735416664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45967.558735416664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45967.558735416664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45967.558735416664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45967.558735416664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45967.558735416664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45967.558735416664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45967.558735416664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45967.558735416664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45967.558735416664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45967.558735416664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45967.558735416664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45967.558735416664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45967.558735416664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45967.558735416664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45967.558735416664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45967.558735416664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45967.558735416664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45967.558735416664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45967.558735416664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45967.558735416664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45967.558735416664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45967.558735416664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45967.558735416664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45967.558735416664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45967.558735416664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45967.558735416664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45967.558735416664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45967.558735416664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45967.558735416664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45967.558735416664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45967.558735416664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45967.558735416664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45967.558735416664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45967.558735416664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45967.558735416664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45967.558735416664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45967.558735416664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45967.558735416664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45967.558735416664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45967.558735416664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45967.558735416664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45967.558735416664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45967.558735416664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45967.558735416664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45967.558735416664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45967.558735416664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45967.558735416664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45967.558735416664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45967.558735416664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45967.558735416664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45967.558735416664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45967.558735416664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45967.558735416664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45967.558735416664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45967.558735416664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45967.558735416664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45967.558735416664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45967.558735416664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45967.558735416664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45967.558735416664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45967.558735416664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45967.558735416664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45967.558735416664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45967.558735416664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45967.558735416664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45967.558735416664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45967.558735416664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45967.558735416664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45967.558735416664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45967.558735416664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45967.558735416664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45967.558735416664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45967.558735416664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45967.558735416664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45967.558735416664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45967.558735416664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45967.558735416664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45967.558735416664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45967.558735416664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45967.558735416664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45967.558735416664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45967.558735416664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45967.558735416664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45967.558735416664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45967.558735416664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45967.558735416664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45967.558735416664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45967.558735416664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45967.558735416664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45967.558735416664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45967.558735416664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45967.558735416664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45967.558735416664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45967.558735416664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45967.558735416664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45967.558735416664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45967.558735416664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45967.558735416664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45967.558735416664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45967.558735416664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45967.558735416664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45967.558735416664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45967.558735416664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45967.558735416664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45967.558735416664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45967.558735416664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45967.558735416664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45967.558735416664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45967.558735416664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45967.558735416664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45967.558735416664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45967.558735416664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45967.558735416664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45967.558735416664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45967.558735416664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45967.558735416664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45967.558735416664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45967.558735416664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45967.558735416664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45967.558735416664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45967.558735416664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45967.558735416664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45967.558735416664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45967.558735416664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45967.558735416664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45967.558735416664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45967.558735416664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45967.558735416664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45967.558735416664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45967.558735416664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45967.558735416664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45967.558735416664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45967.558735416664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45967.558735416664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45967.558735416664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45967.558735416664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45967.558735416664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45967.558735416664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45967.558735416664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45967.558735416664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45967.558735416664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45967.558735416664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45967.558735416664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45967.558735416664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45967.558735416664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45967.558735416664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45967.558735416664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45967.558735416664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45967.558735416664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45967.558735416664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45967.558735416664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45967.558735416664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45967.558735416664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45967.558735416664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45967.558735416664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45967.558735416664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45967.558735416664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45967.558735416664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45967.558735416664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45967.558735416664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45967.558735416664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45967.558735416664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45967.558735416664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45967.558735416664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45967.558735416664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45967.558735416664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45967.558735416664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45967.558735416664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45967.558735416664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45967.558735416664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45967.558735416664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45967.558735416664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45967.558735416664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45967.558735416664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45967.558735416664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45967.558735416664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45967.558735416664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45967.558735416664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45967.558735416664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45967.558735416664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45967.558735416664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45967.558735416664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45967.558735416664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45967.558735416664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45967.558735416664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45967.558735416664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45967.558735416664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45967.558735416664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45967.558735416664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45967.558735416664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45967.558735416664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45967.558735416664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45967.558735416664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45967.558735416664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45967.558735416664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45967.558735416664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45967.558735416664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45967.558735416664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45967.558735416664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45967.558735416664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45967.558735416664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45967.558735416664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45967.558735416664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45967.558735416664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45967.558735416664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45967.558735416664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45967.558735416664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45967.558735416664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45967.558735416664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45967.558735416664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45967.558735416664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45967.558735416664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45967.558735416664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45967.558735416664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45967.558735416664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45967.558735416664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45967.558735416664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45967.558735416664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45967.558735416664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45967.558735416664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45967.558735416664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45967.558735416664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45967.558735416664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45967.558735416664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45967.558735416664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45967.558735416664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45967.558735416664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45967.558735416664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45967.558735416664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45967.558735416664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45967.558735416664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45967.558735416664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45967.558735416664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45967.558735416664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45967.558735416664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45967.558735416664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45967.558735416664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45967.558735416664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45967.558735416664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45967.558735416664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45967.558735416664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45967.558735416664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45967.558735416664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45967.558735416664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45967.558735416664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45967.558735416664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45967.558735416664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45967.558735416664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45967.558735416664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45967.558735416664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45967.558735416664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45967.558735416664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45967.558735416664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45967.558735416664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45967.558735416664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45967.558735416664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45967.558735416664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45967.558735416664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45967.558735416664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45967.558735416664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45967.558735416664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45967.558735416664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45967.558735416664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45967.558735416664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45967.558735416664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45967.558735416664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45967.558735416664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45967.558735416664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45967.558735416664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45967.558735416664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45967.558735416664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45967.558735416664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45967.558735416664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45967.558735416664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45967.558735416664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45967.558735416664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45967.558735416664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45967.558735416664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45967.558735416664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45967.558735416664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45967.558735416664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45967.558735416664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45967.558735416664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45967.558735416664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45967.558735416664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45967.558735416664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45967.558735416664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45967.558735416664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45967.558735416664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45967.558735416664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45967.558735416664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45967.558735416664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45967.558735416664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45967.558735416664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45967.558735416664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45967.558735416664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45967.558735416664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45967.558735416664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45967.558735416664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45967.558735416664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45967.558735416664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45967.558735416664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45967.558735416664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45967.558735416664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45967.558735416664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45967.558735416664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45967.558735416664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45967.558735416664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45967.558735416664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45967.558735416664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45967.558735416664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45967.558735416664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45967.558735416664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45967.558735416664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45967.558735416664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45967.558735416664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45967.558735416664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45967.558735416664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45967.558735416664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45967.558735416664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45967.558735416664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45967.558735416664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45967.558735416664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45967.558735416664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45967.558735416664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45967.558735416664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45967.558735416664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45967.558735416664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45967.558735416664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45967.558735416664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45967.558735416664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45967.558735416664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45967.558735416664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45967.558735416664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45967.558735416664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45967.558735416664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45967.558735416664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45967.558735416664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45967.558735416664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45967.558735416664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45967.558735416664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45967.558735416664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45967.558735416664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45967.558735416664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45967.558735416664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45967.558735416664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45967.558735416664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45967.558735416664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45967.558735416664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45967.558735416664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45967.558735416664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45967.558735416664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45967.558735416664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45967.558735416664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45967.558735416664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45967.558735416664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45967.558735416664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45967.558735416664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45967.558735416664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45967.558735416664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45967.558735416664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45967.558735416664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45967.558735416664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45967.558735416664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45967.558735416664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45967.558735416664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45967.558735416664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45967.558735416664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45967.558735416664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45967.558735416664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45967.558735416664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45967.558735416664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45967.558735416664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45967.558735416664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45967.558735416664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45967.558735416664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45967.558735416664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45967.558735416664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45967.558735416664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45967.558735416664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45967.558735416664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45967.558735416664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45967.558735416664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45967.558735416664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45967.558735416664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45967.558735416664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45967.558735416664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45967.558735416664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45967.558735416664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45967.558735416664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45967.558735416664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45967.558735416664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45967.558735416664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45967.558735416664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45967.558735416664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45967.558735416664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45967.558735416664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45967.558735416664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45967.558735416664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45967.558735416664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45967.558735416664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45967.558735416664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45967.558735416664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45967.558735416664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45967.558735416664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45967.558735416664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45967.558735416664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45967.558735416664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45967.558735416664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45967.558735416664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45967.558735416664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45967.558735416664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45967.558735416664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45967.558735416664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45967.558735416664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45967.558735416664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45967.558735416664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45967.558735416664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45967.558735416664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45967.558735416664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45967.558735416664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45967.558735416664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45967.558735416664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45967.558735416664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45967.558735416664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45967.558735416664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45967.558735416664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45967.558735416664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45967.558735416664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45967.558735416664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45967.558735416664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45967.558735416664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45967.558735416664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45967.558735416664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45967.558735416664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45967.558735416664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45967.558735416664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45967.558735416664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45967.558735416664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45967.558735416664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45967.558735416664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45967.558735416664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45967.558735416664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45967.558735416664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45967.558735416664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45967.558735416664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45967.558735416664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45967.558735416664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45967.558735416664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45967.558735416664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45967.558735416664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45967.558735416664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45967.558735416664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45967.558735416664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45967.558735416664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45967.558735416664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45967.558735416664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45967.558735416664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45967.558735416664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45967.558735416664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45967.558735416664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45967.558735416664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45967.558735416664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45967.558735416664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45967.558735416664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45967.558735416664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45967.558735416664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45967.558735416664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45967.558735416664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45967.558735416664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45967.558735416664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45967.558735416664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45967.558735416664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45967.558735416664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45967.558735416664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45967.558735416664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45967.558735416664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45967.558735416664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45967.558735416664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45967.558735416664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45967.558735416664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45967.558735416664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45967.558735416664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45967.558735416664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45967.558735416664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45967.558735416664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45967.558735416664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45967.558735416664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45967.558735416664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45967.558735416664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45967.558735416664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45967.558735416664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45967.558735416664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45967.558735416664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45967.558735416664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45967.558735416664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45967.558735416664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45967.558735416664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45967.558735416664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45967.558735416664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45967.558735416664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45967.558735416664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45967.558735416664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45967.558735416664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45967.558735416664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45967.558735416664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45967.558735416664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45967.558735416664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45967.558735416664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45967.558735416664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45967.558735416664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45967.558735416664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45967.558735416664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45967.558735416664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45967.558735416664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45967.558735416664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45967.558735416664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45967.558735416664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45967.558735416664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45967.558735416664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45967.558735416664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45967.558735416664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45967.558735416664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45967.558735416664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45967.558735416664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45967.558735416664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45967.558735416664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45967.558735416664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45967.558735416664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45967.558735416664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45967.558735416664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45967.558735416664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45967.558735416664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45967.558735416664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45967.558735416664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45967.558735416664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45967.558735416664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45967.558735416664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45967.558735416664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45967.558735416664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45967.558735416664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45967.558735416664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45967.558735416664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45967.558735416664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45967.558735416664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45967.558735416664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45967.558735416664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45967.558735416664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45967.558735416664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45967.558735416664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45967.558735416664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45967.558735416664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45967.558735416664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45967.558735416664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45967.558735416664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45967.558735416664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45967.558735416664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45967.558735416664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45967.558735416664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45967.558735416664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45967.558735416664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45967.558735416664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45967.558735416664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45967.558735416664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45967.558735416664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45967.558735416664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45967.558735416664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45967.558735416664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45967.558735416664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45967.558735416664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45967.558735416664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45967.558735416664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45967.558735416664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45967.558735416664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45967.558735416664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45967.558735416664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45967.558735416664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45967.558735416664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45967.558735416664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45967.558735416664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45967.558735416664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45967.558735416664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45967.558735416664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45967.558735416664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45967.558735416664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45967.558735416664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45967.558735416664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45967.558735416664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45967.558735416664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45967.558735416664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45967.558735416664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45967.558735416664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45967.558735416664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45967.558735416664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45967.558735416664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45967.558735416664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45967.558735416664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45967.558735416664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45967.558735416664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45967.558735416664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45967.558735416664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45967.558735416664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45967.558735416664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45967.558735416664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45967.558735416664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45967.558735416664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45967.558735416664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45967.558735416664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45967.558735416664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45967.558735416664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45967.558735416664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45967.558735416664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45967.558735416664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45967.558735416664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45967.558735416664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45967.558735416664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45967.558735416664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45967.558735416664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45967.558735416664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45967.558735416664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45967.558735416664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45967.558735416664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45967.558735416664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45967.558735416664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45967.558735416664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45967.558735416664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45967.558735416664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45967.558735416664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45967.558735416664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45967.558735416664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45967.558735416664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45967.558735416664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45967.558735416664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45967.558735416664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45967.558735416664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45967.558735416664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45967.558735416664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45967.558735416664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45967.558735416664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45967.558735416664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45967.558735416664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45967.558735416664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45967.558735416664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45967.558735416664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45967.558735416664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45967.558735416664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45967.558735416664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45967.558735416664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45967.558735416664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45967.558735416664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45967.558735416664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45967.558735416664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45967.558735416664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45967.558735416664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45967.558735416664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45967.558735416664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45967.558735416664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45967.558735416664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45967.558735416664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45967.558735416664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45967.558735416664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45967.558735416664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45967.558735416664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45967.558735416664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45967.558735416664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45967.558735416664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45967.558735416664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45967.558735416664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45967.558735416664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45967.558735416664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45967.558735416664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45967.558735416664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45967.558735416664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45967.558735416664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45967.558735416664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45967.558735416664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45967.558735416664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45967.558735416664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45967.558735416664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45967.558735416664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45967.558735416664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45967.558735416664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45967.558735416664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45967.558735416664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45967.558735416664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45967.558735416664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45967.558735416664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45967.558735416664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45967.558735416664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45967.558735416664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45967.558735416664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45967.558735416664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45967.558735416664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45967.558735416664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45967.558735416664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45967.558735416664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45967.558735416664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45967.558735416664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45967.558735416664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45967.558735416664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45967.558735416664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45967.558735416664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45967.558735416664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45967.558735416664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45967.558735416664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45967.558735416664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45967.558735416664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45967.558735416664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45967.558735416664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45967.558735416664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45967.558735416664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45967.558735416664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45967.558735416664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45967.558735416664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45967.558735416664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45967.558735416664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45967.558735416664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45967.558735416664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45967.558735416664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45967.558735416664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45967.558735416664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45967.558735416664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45967.558735416664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45967.558735416664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45967.558735416664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45967.558735416664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45967.558735416664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45967.558735416664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45967.558735416664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45967.558735416664</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45967.558735416664</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ca="1">IFERROR(NOW()-F2,"")</f>
        <v>264.07801759259019</v>
      </c>
      <c r="H2" s="96">
        <v>45703.474768518521</v>
      </c>
      <c r="I2" s="96" t="str">
        <f>IFERROR(VLOOKUP(D2,DB!A:F,6,0),"")</f>
        <v>SCECO</v>
      </c>
      <c r="J2" s="96" t="str">
        <f>IFERROR(VLOOKUP(D2,DB!A:G,7,0),"")</f>
        <v>Dead</v>
      </c>
      <c r="K2" s="98" t="s">
        <v>39114</v>
      </c>
      <c r="L2" s="92" t="str">
        <f>IFERROR(VLOOKUP(D2,DB!A:I,9,0),"")</f>
        <v>Latis</v>
      </c>
    </row>
    <row r="3" spans="1:16" ht="15" customHeight="1">
      <c r="A3" s="108" t="s">
        <v>39115</v>
      </c>
      <c r="B3" s="108" t="str">
        <f>IFERROR(VLOOKUP(D3,DB!A:K,11,0),"")</f>
        <v>R4</v>
      </c>
      <c r="C3" s="109">
        <v>4</v>
      </c>
      <c r="D3" s="92" t="s">
        <v>36675</v>
      </c>
      <c r="E3" s="95" t="s">
        <v>39021</v>
      </c>
      <c r="F3" s="112">
        <v>45967.395231481481</v>
      </c>
      <c r="G3" s="113">
        <f ca="1">IFERROR(NOW()-F3,"")</f>
        <v>0.16350370370491873</v>
      </c>
      <c r="H3" s="112">
        <v>45967.385509259257</v>
      </c>
      <c r="I3" s="108" t="str">
        <f>IFERROR(VLOOKUP(D3,DB!A:F,6,0),"")</f>
        <v>SCECO</v>
      </c>
      <c r="J3" s="108" t="str">
        <f>IFERROR(VLOOKUP(D3,DB!A:G,7,0),"")</f>
        <v>Vandalized</v>
      </c>
      <c r="K3" s="114" t="s">
        <v>39116</v>
      </c>
      <c r="L3" s="110" t="str">
        <f>IFERROR(VLOOKUP(D3,DB!A:I,9,0),"")</f>
        <v>Latis</v>
      </c>
    </row>
    <row r="4" spans="1:16" ht="15" customHeight="1">
      <c r="A4" s="108" t="s">
        <v>39117</v>
      </c>
      <c r="B4" s="108" t="str">
        <f>IFERROR(VLOOKUP(D4,DB!A:K,11,0),"")</f>
        <v>R4</v>
      </c>
      <c r="C4" s="109">
        <v>2</v>
      </c>
      <c r="D4" s="92" t="s">
        <v>36626</v>
      </c>
      <c r="E4" s="95" t="s">
        <v>39021</v>
      </c>
      <c r="F4" s="112">
        <v>45967.481736111113</v>
      </c>
      <c r="G4" s="113">
        <f ca="1">IFERROR(NOW()-F4,"")</f>
        <v>7.6999074073683005E-2</v>
      </c>
      <c r="H4" s="112">
        <v>45967.385208333333</v>
      </c>
      <c r="I4" s="108" t="str">
        <f>IFERROR(VLOOKUP(D4,DB!A:F,6,0),"")</f>
        <v>SCECO</v>
      </c>
      <c r="J4" s="108" t="str">
        <f>IFERROR(VLOOKUP(D4,DB!A:G,7,0),"")</f>
        <v>Dead</v>
      </c>
      <c r="K4" s="114" t="s">
        <v>39118</v>
      </c>
      <c r="L4" s="110" t="str">
        <f>IFERROR(VLOOKUP(D4,DB!A:I,9,0),"")</f>
        <v>Latis</v>
      </c>
    </row>
    <row r="5" spans="1:16" ht="15" customHeight="1">
      <c r="A5" s="108" t="s">
        <v>39119</v>
      </c>
      <c r="B5" s="108" t="str">
        <f>IFERROR(VLOOKUP(D5,DB!A:K,11,0),"")</f>
        <v>R4</v>
      </c>
      <c r="C5" s="109">
        <v>1</v>
      </c>
      <c r="D5" s="92" t="s">
        <v>35241</v>
      </c>
      <c r="E5" s="95" t="s">
        <v>39021</v>
      </c>
      <c r="F5" s="112"/>
      <c r="G5" s="113">
        <f ca="1">IFERROR(NOW()-F5,"")</f>
        <v>45967.558735185186</v>
      </c>
      <c r="H5" s="112">
        <v>45967.486990740741</v>
      </c>
      <c r="I5" s="108" t="str">
        <f>IFERROR(VLOOKUP(D5,DB!A:F,6,0),"")</f>
        <v>Generator-SG</v>
      </c>
      <c r="J5" s="108" t="str">
        <f>IFERROR(VLOOKUP(D5,DB!A:G,7,0),"")</f>
        <v>Dead</v>
      </c>
      <c r="K5" s="114" t="s">
        <v>39120</v>
      </c>
      <c r="L5" s="110" t="str">
        <f>IFERROR(VLOOKUP(D5,DB!A:I,9,0),"")</f>
        <v>Latis</v>
      </c>
    </row>
    <row r="6" spans="1:16" ht="15" customHeight="1">
      <c r="A6" s="108" t="s">
        <v>39119</v>
      </c>
      <c r="B6" s="108" t="str">
        <f>IFERROR(VLOOKUP(D6,DB!A:K,11,0),"")</f>
        <v>R4</v>
      </c>
      <c r="C6" s="109">
        <v>1</v>
      </c>
      <c r="D6" s="92" t="s">
        <v>37911</v>
      </c>
      <c r="E6" s="95" t="s">
        <v>39021</v>
      </c>
      <c r="F6" s="112"/>
      <c r="G6" s="113">
        <f ca="1">IFERROR(NOW()-F6,"")</f>
        <v>45967.558735185186</v>
      </c>
      <c r="H6" s="112">
        <v>45967.452453703707</v>
      </c>
      <c r="I6" s="108" t="str">
        <f>IFERROR(VLOOKUP(D6,DB!A:F,6,0),"")</f>
        <v>SCECO</v>
      </c>
      <c r="J6" s="108" t="str">
        <f>IFERROR(VLOOKUP(D6,DB!A:G,7,0),"")</f>
        <v>Good</v>
      </c>
      <c r="K6" s="114" t="s">
        <v>39121</v>
      </c>
      <c r="L6" s="110" t="str">
        <f>IFERROR(VLOOKUP(D6,DB!A:I,9,0),"")</f>
        <v>Latis</v>
      </c>
    </row>
    <row r="7" spans="1:16" ht="15" customHeight="1">
      <c r="A7" s="108"/>
      <c r="B7" s="108" t="str">
        <f>IFERROR(VLOOKUP(D7,DB!A:K,11,0),"")</f>
        <v/>
      </c>
      <c r="C7" s="109"/>
      <c r="D7" s="92"/>
      <c r="E7" s="95"/>
      <c r="F7" s="112"/>
      <c r="G7" s="113">
        <f ca="1">IFERROR(NOW()-F7,"")</f>
        <v>45967.558735185186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45967.558735185186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45967.558735185186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45967.558735185186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45967.558735185186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45967.558735185186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45967.558735185186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45967.558735185186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45967.558735185186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45967.558735185186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45967.558735185186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45967.558735185186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45967.558735185186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45967.558735185186</v>
      </c>
      <c r="H20" s="112"/>
      <c r="I20" s="108" t="str">
        <f>IFERROR(VLOOKUP(D20,DB!A:F,6,0),"")</f>
        <v/>
      </c>
      <c r="J20" s="108" t="str">
        <f>IFERROR(VLOOKUP(D20,DB!A:G,7,0),"")</f>
        <v/>
      </c>
      <c r="K20" s="114"/>
      <c r="L20" s="110" t="str">
        <f>IFERROR(VLOOKUP(D20,DB!A:I,9,0),"")</f>
        <v/>
      </c>
    </row>
    <row r="21" spans="1:12" ht="15" customHeight="1">
      <c r="A21" s="108"/>
      <c r="B21" s="108" t="str">
        <f>IFERROR(VLOOKUP(D21,DB!A:K,11,0),"")</f>
        <v>R4</v>
      </c>
      <c r="C21" s="109"/>
      <c r="D21" t="s">
        <v>6732</v>
      </c>
      <c r="E21" s="111"/>
      <c r="F21" s="112"/>
      <c r="G21" s="113">
        <f ca="1">IFERROR(NOW()-F21,"")</f>
        <v>45967.558735185186</v>
      </c>
      <c r="H21" s="112"/>
      <c r="I21" s="108" t="str">
        <f>IFERROR(VLOOKUP(D21,DB!A:F,6,0),"")</f>
        <v>SCECO</v>
      </c>
      <c r="J21" s="108" t="str">
        <f>IFERROR(VLOOKUP(D21,DB!A:G,7,0),"")</f>
        <v>Good</v>
      </c>
      <c r="K21" s="114"/>
      <c r="L21" s="110" t="str">
        <f>IFERROR(VLOOKUP(D21,DB!A:I,9,0),"")</f>
        <v>Zain</v>
      </c>
    </row>
    <row r="22" spans="1:12" ht="15" customHeight="1">
      <c r="A22" s="108"/>
      <c r="B22" s="108" t="str">
        <f>IFERROR(VLOOKUP(D22,DB!A:K,11,0),"")</f>
        <v/>
      </c>
      <c r="C22" s="109"/>
      <c r="D22" s="110"/>
      <c r="E22" s="111"/>
      <c r="F22" s="112"/>
      <c r="G22" s="113">
        <f ca="1">IFERROR(NOW()-F22,"")</f>
        <v>45967.558735185186</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45967.558735185186</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45967.558735185186</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45967.558735185186</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45967.558735185186</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45967.558735185186</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45967.558735185186</v>
      </c>
      <c r="H28" s="112"/>
      <c r="I28" s="108" t="str">
        <f>IFERROR(VLOOKUP(D28,DB!A:F,6,0),"")</f>
        <v/>
      </c>
      <c r="J28" s="108" t="str">
        <f>IFERROR(VLOOKUP(D28,DB!A:G,7,0),"")</f>
        <v/>
      </c>
      <c r="K28" s="114"/>
      <c r="L28" s="110" t="str">
        <f>IFERROR(VLOOKUP(D28,DB!A:I,9,0),"")</f>
        <v/>
      </c>
    </row>
    <row r="29" spans="1:12" ht="15" customHeight="1">
      <c r="A29" s="115"/>
      <c r="B29" s="115" t="str">
        <f>IFERROR(VLOOKUP(D29,DB!A:K,11,0),"")</f>
        <v/>
      </c>
      <c r="C29" s="116"/>
      <c r="D29" s="117"/>
      <c r="E29" s="118"/>
      <c r="F29" s="119"/>
      <c r="G29" s="120">
        <f ca="1">IFERROR(NOW()-F29,"")</f>
        <v>45967.558735185186</v>
      </c>
      <c r="H29" s="119"/>
      <c r="I29" s="115" t="str">
        <f>IFERROR(VLOOKUP(D29,DB!A:F,6,0),"")</f>
        <v/>
      </c>
      <c r="J29" s="115" t="str">
        <f>IFERROR(VLOOKUP(D29,DB!A:G,7,0),"")</f>
        <v/>
      </c>
      <c r="K29" s="121"/>
      <c r="L29" s="117" t="str">
        <f>IFERROR(VLOOKUP(D29,DB!A:I,9,0),"")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2"/>
  <sheetViews>
    <sheetView tabSelected="1" workbookViewId="0">
      <selection activeCell="K15" sqref="K1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39122</v>
      </c>
      <c r="B2" s="37" t="str">
        <f>IFERROR(VLOOKUP(D2,DB!A:K,11,0),"")</f>
        <v>R5</v>
      </c>
      <c r="C2" s="37">
        <v>3</v>
      </c>
      <c r="D2" s="107" t="s">
        <v>36011</v>
      </c>
      <c r="E2" s="37" t="s">
        <v>39021</v>
      </c>
      <c r="F2" s="38">
        <v>45891.832060185188</v>
      </c>
      <c r="G2" s="130">
        <f ca="1">IFERROR(NOW()-F2,"")</f>
        <v>75.726674999998068</v>
      </c>
      <c r="H2" s="38">
        <v>45891.790393518517</v>
      </c>
      <c r="I2" s="37" t="str">
        <f>IFERROR(VLOOKUP(D2,DB!A:F,6,0),"")</f>
        <v>Generator-SG</v>
      </c>
      <c r="J2" s="37" t="str">
        <f>IFERROR(VLOOKUP(D2,DB!A:G,7,0),"")</f>
        <v>Vandalized</v>
      </c>
      <c r="K2" s="37" t="s">
        <v>39123</v>
      </c>
      <c r="L2" s="37" t="str">
        <f>IFERROR(VLOOKUP(D2,DB!A:I,9,0),"")</f>
        <v>Latis</v>
      </c>
      <c r="M2" s="106"/>
    </row>
    <row r="3" spans="1:13" ht="30.75">
      <c r="A3" s="37" t="s">
        <v>39124</v>
      </c>
      <c r="B3" s="37" t="str">
        <f>IFERROR(VLOOKUP(D3,DB!A:K,11,0),"")</f>
        <v>R5</v>
      </c>
      <c r="C3" s="37">
        <v>1</v>
      </c>
      <c r="D3" s="37" t="s">
        <v>33268</v>
      </c>
      <c r="E3" s="37" t="s">
        <v>39102</v>
      </c>
      <c r="F3" s="38">
        <v>45926.188877314817</v>
      </c>
      <c r="G3" s="130">
        <f t="shared" ref="G3" ca="1" si="0">IFERROR(NOW()-F3,"")</f>
        <v>41.369857870369742</v>
      </c>
      <c r="H3" s="38">
        <v>45926.158159722225</v>
      </c>
      <c r="I3" s="37" t="str">
        <f>IFERROR(VLOOKUP(D3,DB!A:F,6,0),"")</f>
        <v>SCECO</v>
      </c>
      <c r="J3" s="37" t="str">
        <f>IFERROR(VLOOKUP(D3,DB!A:G,7,0),"")</f>
        <v>Good</v>
      </c>
      <c r="K3" s="37" t="s">
        <v>39125</v>
      </c>
      <c r="L3" s="37" t="str">
        <f>IFERROR(VLOOKUP(D3,DB!A:I,9,0),"")</f>
        <v>Latis</v>
      </c>
      <c r="M3" s="106"/>
    </row>
    <row r="4" spans="1:13" ht="48" customHeight="1">
      <c r="A4" s="138" t="s">
        <v>39126</v>
      </c>
      <c r="B4" s="138" t="str">
        <f>IFERROR(VLOOKUP(D4,DB!A:K,11,0),"")</f>
        <v>R5</v>
      </c>
      <c r="C4" s="138">
        <v>1</v>
      </c>
      <c r="D4" s="138" t="s">
        <v>34758</v>
      </c>
      <c r="E4" s="138" t="s">
        <v>39102</v>
      </c>
      <c r="F4" s="139">
        <v>45948.661111111112</v>
      </c>
      <c r="G4" s="140">
        <f ca="1">IFERROR(NOW()-F4,"")</f>
        <v>18.897624074073974</v>
      </c>
      <c r="H4" s="139">
        <v>45948.661111111112</v>
      </c>
      <c r="I4" s="138" t="str">
        <f>IFERROR(VLOOKUP(D4,DB!A:F,6,0),"")</f>
        <v>SCECO</v>
      </c>
      <c r="J4" s="138" t="str">
        <f>IFERROR(VLOOKUP(D4,DB!A:G,7,0),"")</f>
        <v>Dead</v>
      </c>
      <c r="K4" s="138" t="s">
        <v>39127</v>
      </c>
      <c r="L4" s="138" t="str">
        <f>IFERROR(VLOOKUP(D4,DB!A:I,9,0),"")</f>
        <v>Latis</v>
      </c>
    </row>
    <row r="5" spans="1:13" ht="30.75">
      <c r="A5" s="138" t="s">
        <v>39128</v>
      </c>
      <c r="B5" s="138" t="str">
        <f>IFERROR(VLOOKUP(D5,DB!A:K,11,0),"")</f>
        <v>R5</v>
      </c>
      <c r="C5" s="138">
        <v>1</v>
      </c>
      <c r="D5" s="138" t="s">
        <v>14733</v>
      </c>
      <c r="E5" s="138" t="s">
        <v>39102</v>
      </c>
      <c r="F5" s="139">
        <v>45967.512546296297</v>
      </c>
      <c r="G5" s="140">
        <f ca="1">IFERROR(NOW()-F5,"")</f>
        <v>4.6188888889446389E-2</v>
      </c>
      <c r="H5" s="139">
        <v>45967.379143518519</v>
      </c>
      <c r="I5" s="138" t="str">
        <f>IFERROR(VLOOKUP(D5,DB!A:F,6,0),"")</f>
        <v>SCECO</v>
      </c>
      <c r="J5" s="138" t="str">
        <f>IFERROR(VLOOKUP(D5,DB!A:G,7,0),"")</f>
        <v>No BB Design</v>
      </c>
      <c r="K5" s="138" t="s">
        <v>39129</v>
      </c>
      <c r="L5" s="138" t="str">
        <f>IFERROR(VLOOKUP(D5,DB!A:I,9,0),"")</f>
        <v>Latis</v>
      </c>
    </row>
    <row r="6" spans="1:13" ht="15">
      <c r="A6" s="138" t="s">
        <v>39130</v>
      </c>
      <c r="B6" s="138" t="str">
        <f>IFERROR(VLOOKUP(D6,DB!A:K,11,0),"")</f>
        <v>R5</v>
      </c>
      <c r="C6" s="138">
        <v>1</v>
      </c>
      <c r="D6" s="138" t="s">
        <v>32794</v>
      </c>
      <c r="E6" s="138" t="s">
        <v>39102</v>
      </c>
      <c r="F6" s="139">
        <v>45967.463009259256</v>
      </c>
      <c r="G6" s="140">
        <f ca="1">IFERROR(NOW()-F6,"")</f>
        <v>9.5725925930310041E-2</v>
      </c>
      <c r="H6" s="139">
        <v>45967.413391203707</v>
      </c>
      <c r="I6" s="138" t="str">
        <f>IFERROR(VLOOKUP(D6,DB!A:F,6,0),"")</f>
        <v>SCECO</v>
      </c>
      <c r="J6" s="138" t="str">
        <f>IFERROR(VLOOKUP(D6,DB!A:G,7,0),"")</f>
        <v>Vandalized+Dead</v>
      </c>
      <c r="K6" s="138" t="s">
        <v>39131</v>
      </c>
      <c r="L6" s="138" t="str">
        <f>IFERROR(VLOOKUP(D6,DB!A:I,9,0),"")</f>
        <v>Latis</v>
      </c>
    </row>
    <row r="7" spans="1:13" ht="15">
      <c r="A7" s="138" t="s">
        <v>39132</v>
      </c>
      <c r="B7" s="138" t="str">
        <f>IFERROR(VLOOKUP(D7,DB!A:K,11,0),"")</f>
        <v>R5</v>
      </c>
      <c r="C7" s="138">
        <v>1</v>
      </c>
      <c r="D7" s="138" t="s">
        <v>32057</v>
      </c>
      <c r="E7" s="138" t="s">
        <v>39102</v>
      </c>
      <c r="F7" s="139">
        <v>45967.553981481484</v>
      </c>
      <c r="G7" s="140">
        <f ca="1">IFERROR(NOW()-F7,"")</f>
        <v>4.7537037025904283E-3</v>
      </c>
      <c r="H7" s="139">
        <v>45967.493263888886</v>
      </c>
      <c r="I7" s="138" t="str">
        <f>IFERROR(VLOOKUP(D7,DB!A:F,6,0),"")</f>
        <v>SCECO</v>
      </c>
      <c r="J7" s="138" t="str">
        <f>IFERROR(VLOOKUP(D7,DB!A:G,7,0),"")</f>
        <v>Vandalized</v>
      </c>
      <c r="K7" s="138" t="s">
        <v>39133</v>
      </c>
      <c r="L7" s="138" t="str">
        <f>IFERROR(VLOOKUP(D7,DB!A:I,9,0),"")</f>
        <v>Latis</v>
      </c>
    </row>
    <row r="8" spans="1:13" ht="15">
      <c r="A8" s="138"/>
      <c r="B8" s="138" t="str">
        <f>IFERROR(VLOOKUP(D8,DB!A:K,11,0),"")</f>
        <v/>
      </c>
      <c r="C8" s="138"/>
      <c r="D8" s="138"/>
      <c r="E8" s="138"/>
      <c r="F8" s="139"/>
      <c r="G8" s="140">
        <f ca="1">IFERROR(NOW()-F8,"")</f>
        <v>45967.558735185186</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45967.558735185186</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45967.558735185186</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45967.558735185186</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45967.558735185186</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45967.558735185186</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45967.558735185186</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45967.558735185186</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45967.558735185186</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45967.558735185186</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45967.558735185186</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45967.558735185186</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45967.558735185186</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45967.558735185186</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45967.558735185186</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45967.558735185186</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45967.558735185186</v>
      </c>
      <c r="H24" s="139"/>
      <c r="I24" s="138" t="str">
        <f>IFERROR(VLOOKUP(D24,DB!A:F,6,0),"")</f>
        <v/>
      </c>
      <c r="J24" s="138" t="str">
        <f>IFERROR(VLOOKUP(D24,DB!A:G,7,0),"")</f>
        <v/>
      </c>
      <c r="K24" s="138"/>
      <c r="L24" s="138" t="str">
        <f>IFERROR(VLOOKUP(D24,DB!A:I,9,0),"")</f>
        <v/>
      </c>
    </row>
    <row r="25" spans="1:12" ht="15">
      <c r="A25" s="144"/>
      <c r="B25" s="144" t="str">
        <f>IFERROR(VLOOKUP(D25,DB!A:K,11,0),"")</f>
        <v/>
      </c>
      <c r="C25" s="144"/>
      <c r="D25" s="144"/>
      <c r="E25" s="144"/>
      <c r="F25" s="145"/>
      <c r="G25" s="146">
        <f ca="1">IFERROR(NOW()-F25,"")</f>
        <v>45967.558735185186</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45967.558735185186</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45967.558735185186</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45967.558735185186</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45967.558735185186</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45967.558735185186</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45967.558735185186</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45967.558735185186</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45967.558735185186</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45967.558735185186</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45967.558735185186</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45967.558735185186</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45967.558735185186</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45967.558735185186</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45967.558735185186</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45967.558735185186</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45967.558735185186</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45967.558735185186</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45967.558735185186</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45967.558735185186</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45967.558735185186</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45967.558735185186</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45967.558735185186</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45967.558735185186</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45967.558735185186</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45967.558735185186</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45967.558735185186</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45967.558735185186</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45967.558735185186</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45967.558735185186</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45967.558735185186</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45967.558735185186</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45967.558735185186</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45967.558735185186</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45967.558735185186</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45967.558735185186</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45967.558735185186</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45967.558735185186</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45967.558735185186</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45967.558735185186</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45967.558735185186</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45967.558735185186</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45967.558735185186</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45967.558735185186</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45967.558735185186</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45967.558735185186</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45967.558735185186</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45967.558735185186</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45967.558735185186</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45967.558735185186</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45967.558735185186</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45967.558735185186</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45967.558735185186</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45967.558735185186</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45967.558735185186</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45967.558735185186</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45967.558735185186</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45967.558735185186</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45967.558735185186</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45967.558735185186</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45967.558735185186</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45967.558735185186</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45967.558735185186</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45967.558735185186</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45967.558735185186</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45967.558735185186</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45967.558735185186</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45967.558735185186</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45967.558735185186</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45967.558735185186</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45967.558735185186</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45967.558735185186</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45967.558735185186</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45967.558735185186</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45967.558735185186</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45967.558735185186</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45967.558735185186</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45967.558735185186</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45967.558735185186</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45967.558735185186</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45967.558735185186</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45967.558735185186</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45967.558735185186</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45967.558735185186</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45967.558735185186</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45967.558735185186</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45967.558735185186</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45967.558735185186</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45967.558735185186</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45967.558735185186</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45967.558735185186</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45967.558735185186</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45967.558735185186</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45967.558735185186</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45967.558735185186</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45967.558735185186</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45967.558735185186</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45967.558735185186</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45967.558735185186</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45967.558735185186</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45967.558735185186</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45967.558735185186</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45967.558735185186</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45967.558735185186</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45967.558735185186</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45967.558735185186</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45967.558735185186</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45967.558735185186</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45967.558735185186</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45967.558735185186</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45967.558735185186</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45967.558735185186</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45967.558735185186</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45967.558735185186</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45967.558735185186</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45967.558735185186</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45967.558735185186</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45967.558735185186</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45967.558735185186</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45967.558735185186</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45967.558735185186</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45967.558735185186</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45967.558735185186</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45967.558735185186</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45967.558735185186</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45967.558735185186</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45967.558735185186</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45967.558735185186</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45967.558735185186</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45967.558735185186</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45967.558735185186</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45967.558735185186</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45967.558735185186</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45967.558735185186</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45967.558735185186</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45967.558735185186</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45967.558735185186</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45967.558735185186</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45967.558735185186</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45967.558735185186</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45967.558735185186</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45967.558735185186</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45967.558735185186</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45967.558735185186</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45967.558735185186</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45967.558735185186</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45967.558735185186</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45967.558735185186</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45967.558735185186</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45967.558735185186</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45967.558735185186</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45967.558735185186</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45967.558735185186</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45967.558735185186</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45967.558735185186</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45967.558735185186</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45967.558735185186</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45967.558735185186</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45967.558735185186</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45967.558735185186</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45967.558735185186</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45967.558735185186</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45967.558735185186</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45967.558735185186</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45967.558735185186</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45967.558735185186</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45967.558735185186</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45967.558735185186</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45967.558735185186</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45967.558735185186</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45967.558735185186</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45967.558735185186</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45967.558735185186</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45967.558735185186</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45967.558735185186</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45967.558735185186</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45967.558735185186</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45967.558735185186</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45967.558735185186</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45967.558735185186</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45967.558735185186</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45967.558735185186</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45967.558735185186</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45967.558735185186</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45967.558735185186</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45967.558735185186</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45967.558735185186</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45967.558735185186</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45967.558735185186</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45967.558735185186</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45967.558735185186</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45967.558735185186</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45967.558735185186</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45967.558735185186</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45967.558735185186</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45967.558735185186</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45967.558735185186</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45967.558735185186</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45967.558735185186</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45967.558735185186</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45967.558735185186</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45967.558735185186</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45967.558735185186</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45967.558735185186</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45967.558735185186</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45967.558735185186</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45967.558735185186</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45967.558735185186</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45967.558735185186</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45967.558735185186</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45967.558735185186</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45967.558735185186</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45967.558735185186</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45967.558735185186</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45967.558735185186</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45967.558735185186</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45967.558735185186</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45967.558735185186</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45967.558735185186</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45967.558735185186</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45967.558735185186</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45967.558735185186</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45967.558735185186</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45967.558735185186</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45967.558735185186</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45967.558735185186</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45967.558735185186</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45967.558735185186</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45967.558735185186</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45967.558735185186</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45967.558735185186</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45967.558735185186</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45967.558735185186</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45967.558735185186</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45967.558735185186</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45967.558735185186</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45967.558735185186</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45967.558735185186</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45967.558735185186</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45967.558735185186</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45967.558735185186</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45967.558735185186</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45967.558735185186</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45967.558735185186</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45967.558735185186</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45967.558735185186</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45967.558735185186</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45967.558735185186</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45967.558735185186</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45967.558735185186</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45967.558735185186</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45967.558735185186</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45967.558735185186</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45967.558735185186</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45967.558735185186</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45967.558735185186</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45967.558735185186</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45967.558735185186</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45967.558735185186</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45967.558735185186</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45967.558735185186</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45967.558735185186</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45967.558735185186</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45967.558735185186</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45967.558735185186</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45967.558735185186</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45967.558735185186</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45967.558735185186</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45967.558735185186</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45967.558735185186</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45967.558735185186</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45967.558735185186</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45967.558735185186</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45967.558735185186</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45967.558735185186</v>
      </c>
      <c r="H299" s="145"/>
      <c r="I299" s="144" t="str">
        <f>IFERROR(VLOOKUP(D299,DB!A:F,6,0),"")</f>
        <v/>
      </c>
      <c r="J299" s="144" t="str">
        <f>IFERROR(VLOOKUP(D299,DB!A:G,7,0),"")</f>
        <v/>
      </c>
      <c r="K299" s="144"/>
      <c r="L299" s="144" t="str">
        <f>IFERROR(VLOOKUP(D299,DB!A:I,9,0),"")</f>
        <v/>
      </c>
    </row>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9" ht="15"/>
    <row r="410" ht="15"/>
    <row r="411" ht="15"/>
    <row r="412" ht="15"/>
    <row r="413" ht="15"/>
    <row r="414" ht="15"/>
    <row r="415" ht="15"/>
    <row r="416" ht="15"/>
    <row r="417" ht="15"/>
    <row r="418" ht="15"/>
    <row r="419"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9" ht="15"/>
    <row r="510" ht="15"/>
    <row r="511" ht="15"/>
    <row r="512" ht="15"/>
    <row r="513" ht="15"/>
    <row r="538" ht="15"/>
    <row r="539" ht="15"/>
    <row r="540" ht="15"/>
    <row r="541" ht="15"/>
    <row r="542" ht="15"/>
    <row r="543" ht="15"/>
    <row r="544" ht="15"/>
    <row r="545" ht="15"/>
    <row r="546" ht="15"/>
    <row r="547" ht="15"/>
    <row r="548"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837" ht="15"/>
    <row r="838" ht="15"/>
    <row r="839" ht="15"/>
    <row r="840" ht="15"/>
    <row r="841" ht="15"/>
    <row r="842" ht="15"/>
    <row r="843"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4" ht="15"/>
    <row r="1065"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4" ht="15"/>
    <row r="1175" ht="15"/>
    <row r="1176" ht="15"/>
    <row r="1179" ht="15"/>
    <row r="1180" ht="15"/>
    <row r="1183" ht="15"/>
    <row r="1184" ht="15"/>
    <row r="1185" ht="15"/>
    <row r="1186" ht="15"/>
    <row r="1187" ht="15"/>
    <row r="1188" ht="15"/>
    <row r="1189" ht="15"/>
    <row r="1190" ht="15"/>
    <row r="1191" ht="15"/>
    <row r="1197" ht="15"/>
    <row r="1198" ht="15"/>
    <row r="1199" ht="15"/>
    <row r="1200" ht="15"/>
    <row r="1201" ht="15"/>
    <row r="1202" ht="15"/>
    <row r="1203" ht="15"/>
    <row r="1204" ht="15"/>
    <row r="1205" ht="15"/>
    <row r="1213" ht="15"/>
    <row r="1214" ht="15"/>
    <row r="1215" ht="15"/>
    <row r="1216" ht="15"/>
    <row r="1217" ht="15"/>
    <row r="1218" ht="15"/>
    <row r="1219" ht="15"/>
    <row r="1220" ht="15"/>
    <row r="1221" ht="15"/>
    <row r="1222" ht="15"/>
    <row r="1223" ht="15"/>
    <row r="1224" ht="15"/>
    <row r="1225" ht="15"/>
    <row r="1226" ht="15"/>
    <row r="1227" ht="15"/>
    <row r="1228" ht="15"/>
    <row r="1229" ht="15"/>
    <row r="1231" ht="15"/>
    <row r="1232" ht="15"/>
    <row r="1234" ht="15"/>
    <row r="1235" ht="15"/>
    <row r="1236" ht="15"/>
    <row r="1237" ht="15"/>
    <row r="1240" ht="15"/>
    <row r="1241" ht="15"/>
    <row r="1242" ht="15"/>
  </sheetData>
  <dataValidations count="2">
    <dataValidation allowBlank="1" showInputMessage="1" showErrorMessage="1" sqref="E1" xr:uid="{920C6338-E771-4DAE-8C89-92A9093EA4DE}"/>
    <dataValidation type="list" allowBlank="1" showInputMessage="1" showErrorMessage="1" sqref="E2:E2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7"/>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39134</v>
      </c>
      <c r="B2" s="61" t="str">
        <f>IFERROR(VLOOKUP(D2,DB!A:K,11,0),"")</f>
        <v>R6</v>
      </c>
      <c r="C2" s="61">
        <v>1</v>
      </c>
      <c r="D2" s="61" t="s">
        <v>33650</v>
      </c>
      <c r="E2" s="61" t="s">
        <v>39021</v>
      </c>
      <c r="F2" s="156"/>
      <c r="G2" s="157">
        <f ca="1">IFERROR(NOW()-F2,"-")</f>
        <v>45967.558735185186</v>
      </c>
      <c r="H2" s="158">
        <v>45967.509780092594</v>
      </c>
      <c r="I2" s="86" t="str">
        <f>IFERROR(VLOOKUP(D2,DB!A:F,6,0),"")</f>
        <v>SCECO</v>
      </c>
      <c r="J2" s="61" t="str">
        <f>IFERROR(VLOOKUP(D2,DB!A:G,7,0),"")</f>
        <v>Vandalized</v>
      </c>
      <c r="K2" s="159" t="s">
        <v>39135</v>
      </c>
      <c r="L2" s="160" t="str">
        <f>IFERROR(VLOOKUP(D2,DB!A:I,9,0),"")</f>
        <v>Latis</v>
      </c>
    </row>
    <row r="3" spans="1:12" ht="31.5" customHeight="1">
      <c r="A3" s="86"/>
      <c r="B3" s="61" t="str">
        <f>IFERROR(VLOOKUP(D3,DB!A:K,11,0),"")</f>
        <v/>
      </c>
      <c r="C3" s="61"/>
      <c r="D3" s="61"/>
      <c r="E3" s="61"/>
      <c r="F3" s="156"/>
      <c r="G3" s="157">
        <f ca="1">IFERROR(NOW()-F3,"-")</f>
        <v>45967.558735185186</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45967.558735185186</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45967.558735185186</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45967.558735185186</v>
      </c>
      <c r="H6" s="158"/>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45967.558735185186</v>
      </c>
      <c r="H7" s="158" t="s">
        <v>39111</v>
      </c>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45967.558735185186</v>
      </c>
      <c r="H8" s="158"/>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45967.558735185186</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45967.558735185186</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45967.558735185186</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45967.558735185186</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45967.558735185186</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45967.558735185186</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45967.558735185186</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45967.558735185186</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45967.558735185186</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45967.558735185186</v>
      </c>
      <c r="H18" s="158"/>
      <c r="I18" s="86" t="str">
        <f>IFERROR(VLOOKUP(D18,DB!A:F,6,0),"")</f>
        <v/>
      </c>
      <c r="J18" s="61" t="str">
        <f>IFERROR(VLOOKUP(D18,DB!A:G,7,0),"")</f>
        <v/>
      </c>
      <c r="K18" s="159"/>
      <c r="L18" s="160" t="str">
        <f>IFERROR(VLOOKUP(D18,DB!A:I,9,0),"")</f>
        <v/>
      </c>
    </row>
    <row r="19" spans="1:12" ht="31.5" customHeight="1">
      <c r="A19" s="86"/>
      <c r="B19" s="61" t="str">
        <f>IFERROR(VLOOKUP(D19,DB!A:K,11,0),"")</f>
        <v/>
      </c>
      <c r="C19" s="61"/>
      <c r="D19" s="61"/>
      <c r="E19" s="61"/>
      <c r="F19" s="156"/>
      <c r="G19" s="157">
        <f ca="1">IFERROR(NOW()-F19,"-")</f>
        <v>45967.558735185186</v>
      </c>
      <c r="H19" s="158"/>
      <c r="I19" s="86" t="str">
        <f>IFERROR(VLOOKUP(D19,DB!A:F,6,0),"")</f>
        <v/>
      </c>
      <c r="J19" s="61" t="str">
        <f>IFERROR(VLOOKUP(D19,DB!A:G,7,0),"")</f>
        <v/>
      </c>
      <c r="K19" s="159"/>
      <c r="L19" s="160" t="str">
        <f>IFERROR(VLOOKUP(D19,DB!A:I,9,0),"")</f>
        <v/>
      </c>
    </row>
    <row r="20" spans="1:12" ht="31.5" customHeight="1">
      <c r="A20" s="86"/>
      <c r="B20" s="61" t="str">
        <f>IFERROR(VLOOKUP(D20,DB!A:K,11,0),"")</f>
        <v/>
      </c>
      <c r="C20" s="61" t="s">
        <v>39112</v>
      </c>
      <c r="D20" s="61"/>
      <c r="E20" s="61"/>
      <c r="F20" s="156"/>
      <c r="G20" s="157">
        <f ca="1">IFERROR(NOW()-F20,"-")</f>
        <v>45967.558735185186</v>
      </c>
      <c r="H20" s="158"/>
      <c r="I20" s="86" t="str">
        <f>IFERROR(VLOOKUP(D20,DB!A:F,6,0),"")</f>
        <v/>
      </c>
      <c r="J20" s="61" t="str">
        <f>IFERROR(VLOOKUP(D20,DB!A:G,7,0),"")</f>
        <v/>
      </c>
      <c r="K20" s="159"/>
      <c r="L20" s="160" t="str">
        <f>IFERROR(VLOOKUP(D20,DB!A:I,9,0),"")</f>
        <v/>
      </c>
    </row>
    <row r="21" spans="1:12" ht="31.5" customHeight="1">
      <c r="A21" s="86"/>
      <c r="B21" s="61" t="str">
        <f>IFERROR(VLOOKUP(D21,DB!A:K,11,0),"")</f>
        <v/>
      </c>
      <c r="C21" s="61"/>
      <c r="D21" s="61"/>
      <c r="E21" s="61"/>
      <c r="F21" s="156"/>
      <c r="G21" s="157">
        <f ca="1">IFERROR(NOW()-F21,"-")</f>
        <v>45967.558735185186</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45967.558735185186</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45967.558735185186</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45967.558735185186</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45967.558735185186</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45967.558735185186</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45967.558735185186</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45967.558735185186</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45967.558735185186</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45967.558735185186</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45967.558735185186</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45967.558735185186</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45967.558735185186</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45967.558735185186</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45967.558735185186</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45967.558735185186</v>
      </c>
      <c r="H36" s="158"/>
      <c r="I36" s="86" t="str">
        <f>IFERROR(VLOOKUP(D36,DB!A:F,6,0),"")</f>
        <v/>
      </c>
      <c r="J36" s="61" t="str">
        <f>IFERROR(VLOOKUP(D36,DB!A:G,7,0),"")</f>
        <v/>
      </c>
      <c r="K36" s="159"/>
      <c r="L36" s="160" t="str">
        <f>IFERROR(VLOOKUP(D36,DB!A:I,9,0),"")</f>
        <v/>
      </c>
    </row>
    <row r="37" spans="1:12" ht="31.5" customHeight="1">
      <c r="A37" s="86"/>
      <c r="B37" s="61" t="str">
        <f>IFERROR(VLOOKUP(D37,DB!A:K,11,0),"")</f>
        <v/>
      </c>
      <c r="C37" s="61"/>
      <c r="D37" s="61"/>
      <c r="E37" s="61"/>
      <c r="F37" s="156"/>
      <c r="G37" s="157">
        <f ca="1">IFERROR(NOW()-F37,"-")</f>
        <v>45967.558735185186</v>
      </c>
      <c r="H37" s="158"/>
      <c r="I37" s="86" t="str">
        <f>IFERROR(VLOOKUP(D37,DB!A:F,6,0),"")</f>
        <v/>
      </c>
      <c r="J37" s="61" t="str">
        <f>IFERROR(VLOOKUP(D37,DB!A:G,7,0),"")</f>
        <v/>
      </c>
      <c r="K37" s="159"/>
      <c r="L37" s="160" t="str">
        <f>IFERROR(VLOOKUP(D37,DB!A:I,9,0),"")</f>
        <v/>
      </c>
    </row>
  </sheetData>
  <dataValidations count="2">
    <dataValidation allowBlank="1" showInputMessage="1" showErrorMessage="1" sqref="E1" xr:uid="{62B1622A-85BD-4882-B430-9803BC9B7251}"/>
    <dataValidation type="list" allowBlank="1" showInputMessage="1" showErrorMessage="1" sqref="E2:E37"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2025-11-06T10:24:37Z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