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201" documentId="13_ncr:1_{F6CB121F-512D-4AA6-A0C1-0FB36C537598}" xr6:coauthVersionLast="47" xr6:coauthVersionMax="47" xr10:uidLastSave="{428809F0-47F8-4FFF-8C1A-A0BDB30F9FAD}"/>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 i="4" l="1"/>
  <c r="L5" i="4"/>
  <c r="L6" i="4"/>
  <c r="L7" i="4"/>
  <c r="L8" i="4"/>
  <c r="L9" i="4"/>
  <c r="L10" i="4"/>
  <c r="L11" i="4"/>
  <c r="L12" i="4"/>
  <c r="I4" i="4"/>
  <c r="J4" i="4"/>
  <c r="I5" i="4"/>
  <c r="J5" i="4"/>
  <c r="I6" i="4"/>
  <c r="J6" i="4"/>
  <c r="I7" i="4"/>
  <c r="J7" i="4"/>
  <c r="I8" i="4"/>
  <c r="J8" i="4"/>
  <c r="I9" i="4"/>
  <c r="J9" i="4"/>
  <c r="I10" i="4"/>
  <c r="J10" i="4"/>
  <c r="I11" i="4"/>
  <c r="J11" i="4"/>
  <c r="I12" i="4"/>
  <c r="J12" i="4"/>
  <c r="I13" i="4"/>
  <c r="J13" i="4"/>
  <c r="I14" i="4"/>
  <c r="J14" i="4"/>
  <c r="B3" i="4"/>
  <c r="I3" i="4"/>
  <c r="J3" i="4"/>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 i="5"/>
  <c r="G4" i="5"/>
  <c r="I4" i="5"/>
  <c r="J4" i="5"/>
  <c r="L4" i="5"/>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L3" i="1"/>
  <c r="L4" i="1"/>
  <c r="L5" i="1"/>
  <c r="L6" i="1"/>
  <c r="L7" i="1"/>
  <c r="L8" i="1"/>
  <c r="L9" i="1"/>
  <c r="J3" i="1"/>
  <c r="J4" i="1"/>
  <c r="J5" i="1"/>
  <c r="J6" i="1"/>
  <c r="J7" i="1"/>
  <c r="J8" i="1"/>
  <c r="J9" i="1"/>
  <c r="I3" i="1"/>
  <c r="I4" i="1"/>
  <c r="I5" i="1"/>
  <c r="I6" i="1"/>
  <c r="I7" i="1"/>
  <c r="I8" i="1"/>
  <c r="I9" i="1"/>
  <c r="G3" i="1"/>
  <c r="G4" i="1"/>
  <c r="G5" i="1"/>
  <c r="G6" i="1"/>
  <c r="G7" i="1"/>
  <c r="G8" i="1"/>
  <c r="G9" i="1"/>
  <c r="B3" i="1"/>
  <c r="B4" i="1"/>
  <c r="B5" i="1"/>
  <c r="B6" i="1"/>
  <c r="B7" i="1"/>
  <c r="B8" i="1"/>
  <c r="B9" i="1"/>
  <c r="G3" i="5"/>
  <c r="G2" i="5"/>
  <c r="G2" i="4"/>
  <c r="J2" i="1"/>
  <c r="L2" i="1"/>
  <c r="L3"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<sst xmlns="http://schemas.openxmlformats.org/spreadsheetml/2006/main" count="179025" uniqueCount="39106">
  <si>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</si>
  <si>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</si>
  <si>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</si>
  <si>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</si>
  <si>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</si>
  <si>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</si>
  <si>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</si>
  <si>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</si>
  <si>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</si>
  <si>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</si>
  <si>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</si>
  <si>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</si>
  <si>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</si>
  <si>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</si>
  <si>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</si>
  <si>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</si>
  <si>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</si>
  <si>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</si>
  <si>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</si>
  <si>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</si>
  <si>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</si>
  <si>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</si>
  <si>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</si>
  <si>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</si>
  <si>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</si>
  <si>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</si>
  <si>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</si>
  <si>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</si>
  <si>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</si>
  <si>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</si>
  <si>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</si>
  <si>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</si>
  <si>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</si>
  <si>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</si>
  <si>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</si>
  <si>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</si>
  <si>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</si>
  <si>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</si>
  <si>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</si>
  <si>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</si>
  <si>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</si>
  <si>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</si>
  <si>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</si>
  <si>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</si>
  <si>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</si>
  <si>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</si>
  <si>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</si>
  <si>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</si>
  <si>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</si>
  <si>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</si>
  <si>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</si>
  <si>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</si>
  <si>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</si>
  <si>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</si>
  <si>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</si>
  <si>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</si>
  <si>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</si>
  <si>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</si>
  <si>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</si>
  <si>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</si>
  <si>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</si>
  <si>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</si>
  <si>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</si>
  <si>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</si>
  <si>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</si>
  <si>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</si>
  <si>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</si>
  <si>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</si>
  <si>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</si>
  <si>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</si>
  <si>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</si>
  <si>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</si>
  <si>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</si>
  <si>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</si>
  <si>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</si>
  <si>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</si>
  <si>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</si>
  <si>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</si>
  <si>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</si>
  <si>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</si>
  <si>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</si>
  <si>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</si>
  <si>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</si>
  <si>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</si>
  <si>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</si>
  <si>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</si>
  <si>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</si>
  <si>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</si>
  <si>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</si>
  <si>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</si>
  <si>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</si>
  <si>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</si>
  <si>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</si>
  <si>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</si>
  <si>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</si>
  <si>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</si>
  <si>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</si>
  <si>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</si>
  <si>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</si>
  <si>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</si>
  <si>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</si>
  <si>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</si>
  <si>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</si>
  <si>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</si>
  <si>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</si>
  <si>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</si>
  <si>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</si>
  <si>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</si>
  <si>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</si>
  <si>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</si>
  <si>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</si>
  <si>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</si>
  <si>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</si>
  <si>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</si>
  <si>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</si>
  <si>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</si>
  <si>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</si>
  <si>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</si>
  <si>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</si>
  <si>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</si>
  <si>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</si>
  <si>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</si>
  <si>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</si>
  <si>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</si>
  <si>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</si>
  <si>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</si>
  <si>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</si>
  <si>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</si>
  <si>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</si>
  <si>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</si>
  <si>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</si>
  <si>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</si>
  <si>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</si>
  <si>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</si>
  <si>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</si>
  <si>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</si>
  <si>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</si>
  <si>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</si>
  <si>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</si>
  <si>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</si>
  <si>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</si>
  <si>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</si>
  <si>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</si>
  <si>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</si>
  <si>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</si>
  <si>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</si>
  <si>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</si>
  <si>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</si>
  <si>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</si>
  <si>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</si>
  <si>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</si>
  <si>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</si>
  <si>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</si>
  <si>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</si>
  <si>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</si>
  <si>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</si>
  <si>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</si>
  <si>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</si>
  <si>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</si>
  <si>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</si>
  <si>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</si>
  <si>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</si>
  <si>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</si>
  <si>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</si>
  <si>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</si>
  <si>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</si>
  <si>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</si>
  <si>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</si>
  <si>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</si>
  <si>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</si>
  <si>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</si>
  <si>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</si>
  <si>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</si>
  <si>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</si>
  <si>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</si>
  <si>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</si>
  <si>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</si>
  <si>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</si>
  <si>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</si>
  <si>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</si>
  <si>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</si>
  <si>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</si>
  <si>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</si>
  <si>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</si>
  <si>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</si>
  <si>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</si>
  <si>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</si>
  <si>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</si>
  <si>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</si>
  <si>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</si>
  <si>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</si>
  <si>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</si>
  <si>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</si>
  <si>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</si>
  <si>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</si>
  <si>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</si>
  <si>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</si>
  <si>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</si>
  <si>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</si>
  <si>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</si>
  <si>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</si>
  <si>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</si>
  <si>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</si>
  <si>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</si>
  <si>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</si>
  <si>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</si>
  <si>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</si>
  <si>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</si>
  <si>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</si>
  <si>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</si>
  <si>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</si>
  <si>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</si>
  <si>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</si>
  <si>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</si>
  <si>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</si>
  <si>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</si>
  <si>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</si>
  <si>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</si>
  <si>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</si>
  <si>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</si>
  <si>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</si>
  <si>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</si>
  <si>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</si>
  <si>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</si>
  <si>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</si>
  <si>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</si>
  <si>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</si>
  <si>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</si>
  <si>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</si>
  <si>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</si>
  <si>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</si>
  <si>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</si>
  <si>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</si>
  <si>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</si>
  <si>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</si>
  <si>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</si>
  <si>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</si>
  <si>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</si>
  <si>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</si>
  <si>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</si>
  <si>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</si>
  <si>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</si>
  <si>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</si>
  <si>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</si>
  <si>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</si>
  <si>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</si>
  <si>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</si>
  <si>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</si>
  <si>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</si>
  <si>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</si>
  <si>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</si>
  <si>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</si>
  <si>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</si>
  <si>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</si>
  <si>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</si>
  <si>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</si>
  <si>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</si>
  <si>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</si>
  <si>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</si>
  <si>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</si>
  <si>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</si>
  <si>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</si>
  <si>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</si>
  <si>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</si>
  <si>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</si>
  <si>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</si>
  <si>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</si>
  <si>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</si>
  <si>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</si>
  <si>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</si>
  <si>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</si>
  <si>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</si>
  <si>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</si>
  <si>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</si>
  <si>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</si>
  <si>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</si>
  <si>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</si>
  <si>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</si>
  <si>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</si>
  <si>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</si>
  <si>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</si>
  <si>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</si>
  <si>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</si>
  <si>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</si>
  <si>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</si>
  <si>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</si>
  <si>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</si>
  <si>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</si>
  <si>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</si>
  <si>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</si>
  <si>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</si>
  <si>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</si>
  <si>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</si>
  <si>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</si>
  <si>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</si>
  <si>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</si>
  <si>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</si>
  <si>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</si>
  <si>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</si>
  <si>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</si>
  <si>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</si>
  <si>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</si>
  <si>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</si>
  <si>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</si>
  <si>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</si>
  <si>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</si>
  <si>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</si>
  <si>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</si>
  <si>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</si>
  <si>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</si>
  <si>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</si>
  <si>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</si>
  <si>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</si>
  <si>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</si>
  <si>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</si>
  <si>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</si>
  <si>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</si>
  <si>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</si>
  <si>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</si>
  <si>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</si>
  <si>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</si>
  <si>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</si>
  <si>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</si>
  <si>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</si>
  <si>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</si>
  <si>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</si>
  <si>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</si>
  <si>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</si>
  <si>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</si>
  <si>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</si>
  <si>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</si>
  <si>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</si>
  <si>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</si>
  <si>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</si>
  <si>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</si>
  <si>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</si>
  <si>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</si>
  <si>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</si>
  <si>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</si>
  <si>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</si>
  <si>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</si>
  <si>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</si>
  <si>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</si>
  <si>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</si>
  <si>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</si>
  <si>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</si>
  <si>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</si>
  <si>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</si>
  <si>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</si>
  <si>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</si>
  <si>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</si>
  <si>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</si>
  <si>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</si>
  <si>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</si>
  <si>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</si>
  <si>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</si>
  <si>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</si>
  <si>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</si>
  <si>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</si>
  <si>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</si>
  <si>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</si>
  <si>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</si>
  <si>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</si>
  <si>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</si>
  <si>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</si>
  <si>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</si>
  <si>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</si>
  <si>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</si>
  <si>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</si>
  <si>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</si>
  <si>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</si>
  <si>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</si>
  <si>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</si>
  <si>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</si>
  <si>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</si>
  <si>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</si>
  <si>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</si>
  <si>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</si>
  <si>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</si>
  <si>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</si>
  <si>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</si>
  <si>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</si>
  <si>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</si>
  <si>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</si>
  <si>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</si>
  <si>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</si>
  <si>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</si>
  <si>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</si>
  <si>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</si>
  <si>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</si>
  <si>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</si>
  <si>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</si>
  <si>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</si>
  <si>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</si>
  <si>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</si>
  <si>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</si>
  <si>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</si>
  <si>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</si>
  <si>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</si>
  <si>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</si>
  <si>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</si>
  <si>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</si>
  <si>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</si>
  <si>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</si>
  <si>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</si>
  <si>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</si>
  <si>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</si>
  <si>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</si>
  <si>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</si>
  <si>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</si>
  <si>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</si>
  <si>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</si>
  <si>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</si>
  <si>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</si>
  <si>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</si>
  <si>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</si>
  <si>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</si>
  <si>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</si>
  <si>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</si>
  <si>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</si>
  <si>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</si>
  <si>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</si>
  <si>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</si>
  <si>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</si>
  <si>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</si>
  <si>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</si>
  <si>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</si>
  <si>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</si>
  <si>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</si>
  <si>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</si>
  <si>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</si>
  <si>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</si>
  <si>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</si>
  <si>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</si>
  <si>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</si>
  <si>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</si>
  <si>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</si>
  <si>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</si>
  <si>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</si>
  <si>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</si>
  <si>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</si>
  <si>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</si>
  <si>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</si>
  <si>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</si>
  <si>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</si>
  <si>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</si>
  <si>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</si>
  <si>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</si>
  <si>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</si>
  <si>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</si>
  <si>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</si>
  <si>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</si>
  <si>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</si>
  <si>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</si>
  <si>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</si>
  <si>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</si>
  <si>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</si>
  <si>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</si>
  <si>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</si>
  <si>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</si>
  <si>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</si>
  <si>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</si>
  <si>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</si>
  <si>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</si>
  <si>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</si>
  <si>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</si>
  <si>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</si>
  <si>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</si>
  <si>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</si>
  <si>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</si>
  <si>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</si>
  <si>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</si>
  <si>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</si>
  <si>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</si>
  <si>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</si>
  <si>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</si>
  <si>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</si>
  <si>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</si>
  <si>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</si>
  <si>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</si>
  <si>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</si>
  <si>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</si>
  <si>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</si>
  <si>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</si>
  <si>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</si>
  <si>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</si>
  <si>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</si>
  <si>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</si>
  <si>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</si>
  <si>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</si>
  <si>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</si>
  <si>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</si>
  <si>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</si>
  <si>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</si>
  <si>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</si>
  <si>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</si>
  <si>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</si>
  <si>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</si>
  <si>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</si>
  <si>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</si>
  <si>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</si>
  <si>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</si>
  <si>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</si>
  <si>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</si>
  <si>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</si>
  <si>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</si>
  <si>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</si>
  <si>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</si>
  <si>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</si>
  <si>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</si>
  <si>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</si>
  <si>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</si>
  <si>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</si>
  <si>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</si>
  <si>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</si>
  <si>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</si>
  <si>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</si>
  <si>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</si>
  <si>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</si>
  <si>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</si>
  <si>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</si>
  <si>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</si>
  <si>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</si>
  <si>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</si>
  <si>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</si>
  <si>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</si>
  <si>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</si>
  <si>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</si>
  <si>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</si>
  <si>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</si>
  <si>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</si>
  <si>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</si>
  <si>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</si>
  <si>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</si>
  <si>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</si>
  <si>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</si>
  <si>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</si>
  <si>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</si>
  <si>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</si>
  <si>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</si>
  <si>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</si>
  <si>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</si>
  <si>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</si>
  <si>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</si>
  <si>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</si>
  <si>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</si>
  <si>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</si>
  <si>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</si>
  <si>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</si>
  <si>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</si>
  <si>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</si>
  <si>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</si>
  <si>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</si>
  <si>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</si>
  <si>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</si>
  <si>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</si>
  <si>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</si>
  <si>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</si>
  <si>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</si>
  <si>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</si>
  <si>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</si>
  <si>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</si>
  <si>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</si>
  <si>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</si>
  <si>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</si>
  <si>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</si>
  <si>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</si>
  <si>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</si>
  <si>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</si>
  <si>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</si>
  <si>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</si>
  <si>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</si>
  <si>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</si>
  <si>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</si>
  <si>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</si>
  <si>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</si>
  <si>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</si>
  <si>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</si>
  <si>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</si>
  <si>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</si>
  <si>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</si>
  <si>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</si>
  <si>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</si>
  <si>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</si>
  <si>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</si>
  <si>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</si>
  <si>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</si>
  <si>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</si>
  <si>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</si>
  <si>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</si>
  <si>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</si>
  <si>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</si>
  <si>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</si>
  <si>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</si>
  <si>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</si>
  <si>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</si>
  <si>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</si>
  <si>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</si>
  <si>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</si>
  <si>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</si>
  <si>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</si>
  <si>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</si>
  <si>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</si>
  <si>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</si>
  <si>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</si>
  <si>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</si>
  <si>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</si>
  <si>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</si>
  <si>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</si>
  <si>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</si>
  <si>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</si>
  <si>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</si>
  <si>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</si>
  <si>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</si>
  <si>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</si>
  <si>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</si>
  <si>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</si>
  <si>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</si>
  <si>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</si>
  <si>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</si>
  <si>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</si>
  <si>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</si>
  <si>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</si>
  <si>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</si>
  <si>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</si>
  <si>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</si>
  <si>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</si>
  <si>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</si>
  <si>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</si>
  <si>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</si>
  <si>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</si>
  <si>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</si>
  <si>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</si>
  <si>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</si>
  <si>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</si>
  <si>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</si>
  <si>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</si>
  <si>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</si>
  <si>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</si>
  <si>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</si>
  <si>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</si>
  <si>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</si>
  <si>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</si>
  <si>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</si>
  <si>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</si>
  <si>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</si>
  <si>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</si>
  <si>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</si>
  <si>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</si>
  <si>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</si>
  <si>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</si>
  <si>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</si>
  <si>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</si>
  <si>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</si>
  <si>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</si>
  <si>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</si>
  <si>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</si>
  <si>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</si>
  <si>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</si>
  <si>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</si>
  <si>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</si>
  <si>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</si>
  <si>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</si>
  <si>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</si>
  <si>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</si>
  <si>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</si>
  <si>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</si>
  <si>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</si>
  <si>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</si>
  <si>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</si>
  <si>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</si>
  <si>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</si>
  <si>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</si>
  <si>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</si>
  <si>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</si>
  <si>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</si>
  <si>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</si>
  <si>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</si>
  <si>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</si>
  <si>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</si>
  <si>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</si>
  <si>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</si>
  <si>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</si>
  <si>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</si>
  <si>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</si>
  <si>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</si>
  <si>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</si>
  <si>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</si>
  <si>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</si>
  <si>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</si>
  <si>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</si>
  <si>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</si>
  <si>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</si>
  <si>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</si>
  <si>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</si>
  <si>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</si>
  <si>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</si>
  <si>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</si>
  <si>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</si>
  <si>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</si>
  <si>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</si>
  <si>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</si>
  <si>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</si>
  <si>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</si>
  <si>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</si>
  <si>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</si>
  <si>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</si>
  <si>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</si>
  <si>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</si>
  <si>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</si>
  <si>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</si>
  <si>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</si>
  <si>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</si>
  <si>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</si>
  <si>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</si>
  <si>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</si>
  <si>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</si>
  <si>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</si>
  <si>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</si>
  <si>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</si>
  <si>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</si>
  <si>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</si>
  <si>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</si>
  <si>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</si>
  <si>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</si>
  <si>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</si>
  <si>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</si>
  <si>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</si>
  <si>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</si>
  <si>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</si>
  <si>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</si>
  <si>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</si>
  <si>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</si>
  <si>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</si>
  <si>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</si>
  <si>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</si>
  <si>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</si>
  <si>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</si>
  <si>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</si>
  <si>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</si>
  <si>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</si>
  <si>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</si>
  <si>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</si>
  <si>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</si>
  <si>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</si>
  <si>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</si>
  <si>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</si>
  <si>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</si>
  <si>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</si>
  <si>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</si>
  <si>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</si>
  <si>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</si>
  <si>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</si>
  <si>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</si>
  <si>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</si>
  <si>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</si>
  <si>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</si>
  <si>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</si>
  <si>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</si>
  <si>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</si>
  <si>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</si>
  <si>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</si>
  <si>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</si>
  <si>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</si>
  <si>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</si>
  <si>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</si>
  <si>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</si>
  <si>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</si>
  <si>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</si>
  <si>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</si>
  <si>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</si>
  <si>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</si>
  <si>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</si>
  <si>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</si>
  <si>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</si>
  <si>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</si>
  <si>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</si>
  <si>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</si>
  <si>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</si>
  <si>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</si>
  <si>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</si>
  <si>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</si>
  <si>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</si>
  <si>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</si>
  <si>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</si>
  <si>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</si>
  <si>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</si>
  <si>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</si>
  <si>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</si>
  <si>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</si>
  <si>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</si>
  <si>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</si>
  <si>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</si>
  <si>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</si>
  <si>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</si>
  <si>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</si>
  <si>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</si>
  <si>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</si>
  <si>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</si>
  <si>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</si>
  <si>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</si>
  <si>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</si>
  <si>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</si>
  <si>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</si>
  <si>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</si>
  <si>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</si>
  <si>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</si>
  <si>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</si>
  <si>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</si>
  <si>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</si>
  <si>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</si>
  <si>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</si>
  <si>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</si>
  <si>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</si>
  <si>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</si>
  <si>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</si>
  <si>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</si>
  <si>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</si>
  <si>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</si>
  <si>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</si>
  <si>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</si>
  <si>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</si>
  <si>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</si>
  <si>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</si>
  <si>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</si>
  <si>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</si>
  <si>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</si>
  <si>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</si>
  <si>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</si>
  <si>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</si>
  <si>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</si>
  <si>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</si>
  <si>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</si>
  <si>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</si>
  <si>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</si>
  <si>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</si>
  <si>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</si>
  <si>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</si>
  <si>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</si>
  <si>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</si>
  <si>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</si>
  <si>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</si>
  <si>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</si>
  <si>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</si>
  <si>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</si>
  <si>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</si>
  <si>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</si>
  <si>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</si>
  <si>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</si>
  <si>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</si>
  <si>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</si>
  <si>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</si>
  <si>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</si>
  <si>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</si>
  <si>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</si>
  <si>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</si>
  <si>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</si>
  <si>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</si>
  <si>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</si>
  <si>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</si>
  <si>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</si>
  <si>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</si>
  <si>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</si>
  <si>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</si>
  <si>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</si>
  <si>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</si>
  <si>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</si>
  <si>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</si>
  <si>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</si>
  <si>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</si>
  <si>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</si>
  <si>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</si>
  <si>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</si>
  <si>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</si>
  <si>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</si>
  <si>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</si>
  <si>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</si>
  <si>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</si>
  <si>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</si>
  <si>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</si>
  <si>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</si>
  <si>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</si>
  <si>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</si>
  <si>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</si>
  <si>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</si>
  <si>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</si>
  <si>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</si>
  <si>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</si>
  <si>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</si>
  <si>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</si>
  <si>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</si>
  <si>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</si>
  <si>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</si>
  <si>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</si>
  <si>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</si>
  <si>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</si>
  <si>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</si>
  <si>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</si>
  <si>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</si>
  <si>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</si>
  <si>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</si>
  <si>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</si>
  <si>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</si>
  <si>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</si>
  <si>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</si>
  <si>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</si>
  <si>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</si>
  <si>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</si>
  <si>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</si>
  <si>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</si>
  <si>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</si>
  <si>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</si>
  <si>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</si>
  <si>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</si>
  <si>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</si>
  <si>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</si>
  <si>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</si>
  <si>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</si>
  <si>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</si>
  <si>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</si>
  <si>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</si>
  <si>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</si>
  <si>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</si>
  <si>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</si>
  <si>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</si>
  <si>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</si>
  <si>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</si>
  <si>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</si>
  <si>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</si>
  <si>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</si>
  <si>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</si>
  <si>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</si>
  <si>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</si>
  <si>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</si>
  <si>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</si>
  <si>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</si>
  <si>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</si>
  <si>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</si>
  <si>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</si>
  <si>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</si>
  <si>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</si>
  <si>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</si>
  <si>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</si>
  <si>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</si>
  <si>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</si>
  <si>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</si>
  <si>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</si>
  <si>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</si>
  <si>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</si>
  <si>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</si>
  <si>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</si>
  <si>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</si>
  <si>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</si>
  <si>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</si>
  <si>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</si>
  <si>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</si>
  <si>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</si>
  <si>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</si>
  <si>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</si>
  <si>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</si>
  <si>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</si>
  <si>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</si>
  <si>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</si>
  <si>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</si>
  <si>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</si>
  <si>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</si>
  <si>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</si>
  <si>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</si>
  <si>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</si>
  <si>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</si>
  <si>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</si>
  <si>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</si>
  <si>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</si>
  <si>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</si>
  <si>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</si>
  <si>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</si>
  <si>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</si>
  <si>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</si>
  <si>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</si>
  <si>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</si>
  <si>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</si>
  <si>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</si>
  <si>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</si>
  <si>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</si>
  <si>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</si>
  <si>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</si>
  <si>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</si>
  <si>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</si>
  <si>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</si>
  <si>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</si>
  <si>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</si>
  <si>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</si>
  <si>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</si>
  <si>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</si>
  <si>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</si>
  <si>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</si>
  <si>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</si>
  <si>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</si>
  <si>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</si>
  <si>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</si>
  <si>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</si>
  <si>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</si>
  <si>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</si>
  <si>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</si>
  <si>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</si>
  <si>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</si>
  <si>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</si>
  <si>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</si>
  <si>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</si>
  <si>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</si>
  <si>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</si>
  <si>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</si>
  <si>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</si>
  <si>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</si>
  <si>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</si>
  <si>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</si>
  <si>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</si>
  <si>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</si>
  <si>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</si>
  <si>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</si>
  <si>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</si>
  <si>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</si>
  <si>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</si>
  <si>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</si>
  <si>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</si>
  <si>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</si>
  <si>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</si>
  <si>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</si>
  <si>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</si>
  <si>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</si>
  <si>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</si>
  <si>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</si>
  <si>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</si>
  <si>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</si>
  <si>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</si>
  <si>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</si>
  <si>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</si>
  <si>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</si>
  <si>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</si>
  <si>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</si>
  <si>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</si>
  <si>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</si>
  <si>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</si>
  <si>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</si>
  <si>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</si>
  <si>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</si>
  <si>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</si>
  <si>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</si>
  <si>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</si>
  <si>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</si>
  <si>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</si>
  <si>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</si>
  <si>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</si>
  <si>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</si>
  <si>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</si>
  <si>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</si>
  <si>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</si>
  <si>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</si>
  <si>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</si>
  <si>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</si>
  <si>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</si>
  <si>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</si>
  <si>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</si>
  <si>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</si>
  <si>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</si>
  <si>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</si>
  <si>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</si>
  <si>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</si>
  <si>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</si>
  <si>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</si>
  <si>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</si>
  <si>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</si>
  <si>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</si>
  <si>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</si>
  <si>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</si>
  <si>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</si>
  <si>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</si>
  <si>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</si>
  <si>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</si>
  <si>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</si>
  <si>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</si>
  <si>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</si>
  <si>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</si>
  <si>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</si>
  <si>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</si>
  <si>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</si>
  <si>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</si>
  <si>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</si>
  <si>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</si>
  <si>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</si>
  <si>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</si>
  <si>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</si>
  <si>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</si>
  <si>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</si>
  <si>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</si>
  <si>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</si>
  <si>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</si>
  <si>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</si>
  <si>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</si>
  <si>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</si>
  <si>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</si>
  <si>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</si>
  <si>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</si>
  <si>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</si>
  <si>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</si>
  <si>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</si>
  <si>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</si>
  <si>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</si>
  <si>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</si>
  <si>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</si>
  <si>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</si>
  <si>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</si>
  <si>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</si>
  <si>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</si>
  <si>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</si>
  <si>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</si>
  <si>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</si>
  <si>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</si>
  <si>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</si>
  <si>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</si>
  <si>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</si>
  <si>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</si>
  <si>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</si>
  <si>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</si>
  <si>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</si>
  <si>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</si>
  <si>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</si>
  <si>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</si>
  <si>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</si>
  <si>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</si>
  <si>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</si>
  <si>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</si>
  <si>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</si>
  <si>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</si>
  <si>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</si>
  <si>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</si>
  <si>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</si>
  <si>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</si>
  <si>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</si>
  <si>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</si>
  <si>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</si>
  <si>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</si>
  <si>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</si>
  <si>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</si>
  <si>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</si>
  <si>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</si>
  <si>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</si>
  <si>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</si>
  <si>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</si>
  <si>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</si>
  <si>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</si>
  <si>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</si>
  <si>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</si>
  <si>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</si>
  <si>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</si>
  <si>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</si>
  <si>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</si>
  <si>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</si>
  <si>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</si>
  <si>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</si>
  <si>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</si>
  <si>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</si>
  <si>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</si>
  <si>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</si>
  <si>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</si>
  <si>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</si>
  <si>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</si>
  <si>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</si>
  <si>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</si>
  <si>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</si>
  <si>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</si>
  <si>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</si>
  <si>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</si>
  <si>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</si>
  <si>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</si>
  <si>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</si>
  <si>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</si>
  <si>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</si>
  <si>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</si>
  <si>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</si>
  <si>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</si>
  <si>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</si>
  <si>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</si>
  <si>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</si>
  <si>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</si>
  <si>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</si>
  <si>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</si>
  <si>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</si>
  <si>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</si>
  <si>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</si>
  <si>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</si>
  <si>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</si>
  <si>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</si>
  <si>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</si>
  <si>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</si>
  <si>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</si>
  <si>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</si>
  <si>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</si>
  <si>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</si>
  <si>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</si>
  <si>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</si>
  <si>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</si>
  <si>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</si>
  <si>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</si>
  <si>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</si>
  <si>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</si>
  <si>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</si>
  <si>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</si>
  <si>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</si>
  <si>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</si>
  <si>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</si>
  <si>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</si>
  <si>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</si>
  <si>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</si>
  <si>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</si>
  <si>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</si>
  <si>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</si>
  <si>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</si>
  <si>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</si>
  <si>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</si>
  <si>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</si>
  <si>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</si>
  <si>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</si>
  <si>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</si>
  <si>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</si>
  <si>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</si>
  <si>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</si>
  <si>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</si>
  <si>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</si>
  <si>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</si>
  <si>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</si>
  <si>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</si>
  <si>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</si>
  <si>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</si>
  <si>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</si>
  <si>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</si>
  <si>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</si>
  <si>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</si>
  <si>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</si>
  <si>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</si>
  <si>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</si>
  <si>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</si>
  <si>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</si>
  <si>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</si>
  <si>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</si>
  <si>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</si>
  <si>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</si>
  <si>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</si>
  <si>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</si>
  <si>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</si>
  <si>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</si>
  <si>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</si>
  <si>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</si>
  <si>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</si>
  <si>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</si>
  <si>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</si>
  <si>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</si>
  <si>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</si>
  <si>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</si>
  <si>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</si>
  <si>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</si>
  <si>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</si>
  <si>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</si>
  <si>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</si>
  <si>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</si>
  <si>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</si>
  <si>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</si>
  <si>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</si>
  <si>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</si>
  <si>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</si>
  <si>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</si>
  <si>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</si>
  <si>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</si>
  <si>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</si>
  <si>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</si>
  <si>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</si>
  <si>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</si>
  <si>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</si>
  <si>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</si>
  <si>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</si>
  <si>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</si>
  <si>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</si>
  <si>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</si>
  <si>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</si>
  <si>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</si>
  <si>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</si>
  <si>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</si>
  <si>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</si>
  <si>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</si>
  <si>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</si>
  <si>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</si>
  <si>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</si>
  <si>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</si>
  <si>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</si>
  <si>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</si>
  <si>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</si>
  <si>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</si>
  <si>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</si>
  <si>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</si>
  <si>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</si>
  <si>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</si>
  <si>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</si>
  <si>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</si>
  <si>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</si>
  <si>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</si>
  <si>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</si>
  <si>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</si>
  <si>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</si>
  <si>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</si>
  <si>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</si>
  <si>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</si>
  <si>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</si>
  <si>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</si>
  <si>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</si>
  <si>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</si>
  <si>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</si>
  <si>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</si>
  <si>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</si>
  <si>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</si>
  <si>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</si>
  <si>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</si>
  <si>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</si>
  <si>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</si>
  <si>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</si>
  <si>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</si>
  <si>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</si>
  <si>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</si>
  <si>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</si>
  <si>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</si>
  <si>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</si>
  <si>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</si>
  <si>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</si>
  <si>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</si>
  <si>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</si>
  <si>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</si>
  <si>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</si>
  <si>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</si>
  <si>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</si>
  <si>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</si>
  <si>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</si>
  <si>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</si>
  <si>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</si>
  <si>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</si>
  <si>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</si>
  <si>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</si>
  <si>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</si>
  <si>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</si>
  <si>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</si>
  <si>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</si>
  <si>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</si>
  <si>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</si>
  <si>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</si>
  <si>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</si>
  <si>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</si>
  <si>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</si>
  <si>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</si>
  <si>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</si>
  <si>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</si>
  <si>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</si>
  <si>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</si>
  <si>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</si>
  <si>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</si>
  <si>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</si>
  <si>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</si>
  <si>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</si>
  <si>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</si>
  <si>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</si>
  <si>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</si>
  <si>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</si>
  <si>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</si>
  <si>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</si>
  <si>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</si>
  <si>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</si>
  <si>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</si>
  <si>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</si>
  <si>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</si>
  <si>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</si>
  <si>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</si>
  <si>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</si>
  <si>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</si>
  <si>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</si>
  <si>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</si>
  <si>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</si>
  <si>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</si>
  <si>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</si>
  <si>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</si>
  <si>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</si>
  <si>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</si>
  <si>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</si>
  <si>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</si>
  <si>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</si>
  <si>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</si>
  <si>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</si>
  <si>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</si>
  <si>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</si>
  <si>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</si>
  <si>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</si>
  <si>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</si>
  <si>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</si>
  <si>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</si>
  <si>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</si>
  <si>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</si>
  <si>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</si>
  <si>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</si>
  <si>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</si>
  <si>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</si>
  <si>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</si>
  <si>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</si>
  <si>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</si>
  <si>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</si>
  <si>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</si>
  <si>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</si>
  <si>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</si>
  <si>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</si>
  <si>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</si>
  <si>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</si>
  <si>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</si>
  <si>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</si>
  <si>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</si>
  <si>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</si>
  <si>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</si>
  <si>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</si>
  <si>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</si>
  <si>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</si>
  <si>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</si>
  <si>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</si>
  <si>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</si>
  <si>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</si>
  <si>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</si>
  <si>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</si>
  <si>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</si>
  <si>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</si>
  <si>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</si>
  <si>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</si>
  <si>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</si>
  <si>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</si>
  <si>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</si>
  <si>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</si>
  <si>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</si>
  <si>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</si>
  <si>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</si>
  <si>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</si>
  <si>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</si>
  <si>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</si>
  <si>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</si>
  <si>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</si>
  <si>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</si>
  <si>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</si>
  <si>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</si>
  <si>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</si>
  <si>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</si>
  <si>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</si>
  <si>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</si>
  <si>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</si>
  <si>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</si>
  <si>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</si>
  <si>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</si>
  <si>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</si>
  <si>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</si>
  <si>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</si>
  <si>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</si>
  <si>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</si>
  <si>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</si>
  <si>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</si>
  <si>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</si>
  <si>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</si>
  <si>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</si>
  <si>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</si>
  <si>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</si>
  <si>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</si>
  <si>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</si>
  <si>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</si>
  <si>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</si>
  <si>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</si>
  <si>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</si>
  <si>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</si>
  <si>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</si>
  <si>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</si>
  <si>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</si>
  <si>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</si>
  <si>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</si>
  <si>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</si>
  <si>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</si>
  <si>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</si>
  <si>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</si>
  <si>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</si>
  <si>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</si>
  <si>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</si>
  <si>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</si>
  <si>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</si>
  <si>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</si>
  <si>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</si>
  <si>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</si>
  <si>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</si>
  <si>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</si>
  <si>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</si>
  <si>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</si>
  <si>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</si>
  <si>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</si>
  <si>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</si>
  <si>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</si>
  <si>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</si>
  <si>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</si>
  <si>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</si>
  <si>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</si>
  <si>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</si>
  <si>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</si>
  <si>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</si>
  <si>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</si>
  <si>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</si>
  <si>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</si>
  <si>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</si>
  <si>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</si>
  <si>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</si>
  <si>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</si>
  <si>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</si>
  <si>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</si>
  <si>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</si>
  <si>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</si>
  <si>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</si>
  <si>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</si>
  <si>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</si>
  <si>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</si>
  <si>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</si>
  <si>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</si>
  <si>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</si>
  <si>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</si>
  <si>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</si>
  <si>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</si>
  <si>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</si>
  <si>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</si>
  <si>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</si>
  <si>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</si>
  <si>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</si>
  <si>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</si>
  <si>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</si>
  <si>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</si>
  <si>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</si>
  <si>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</si>
  <si>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</si>
  <si>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</si>
  <si>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</si>
  <si>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</si>
  <si>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</si>
  <si>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</si>
  <si>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</si>
  <si>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</si>
  <si>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</si>
  <si>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</si>
  <si>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</si>
  <si>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</si>
  <si>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</si>
  <si>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</si>
  <si>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</si>
  <si>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</si>
  <si>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</si>
  <si>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</si>
  <si>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</si>
  <si>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</si>
  <si>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</si>
  <si>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</si>
  <si>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</si>
  <si>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</si>
  <si>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</si>
  <si>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</si>
  <si>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</si>
  <si>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</si>
  <si>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</si>
  <si>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</si>
  <si>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</si>
  <si>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</si>
  <si>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</si>
  <si>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</si>
  <si>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</si>
  <si>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</si>
  <si>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</si>
  <si>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</si>
  <si>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</si>
  <si>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</si>
  <si>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</si>
  <si>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</si>
  <si>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</si>
  <si>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</si>
  <si>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</si>
  <si>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</si>
  <si>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</si>
  <si>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</si>
  <si>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</si>
  <si>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</si>
  <si>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</si>
  <si>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</si>
  <si>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</si>
  <si>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</si>
  <si>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</si>
  <si>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</si>
  <si>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</si>
  <si>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</si>
  <si>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</si>
  <si>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</si>
  <si>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</si>
  <si>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</si>
  <si>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</si>
  <si>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</si>
  <si>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</si>
  <si>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</si>
  <si>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</si>
  <si>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</si>
  <si>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</si>
  <si>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</si>
  <si>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</si>
  <si>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</si>
  <si>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</si>
  <si>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</si>
  <si>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</si>
  <si>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</si>
  <si>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</si>
  <si>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</si>
  <si>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</si>
  <si>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</si>
  <si>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</si>
  <si>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</si>
  <si>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</si>
  <si>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</si>
  <si>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</si>
  <si>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</si>
  <si>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</si>
  <si>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</si>
  <si>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</si>
  <si>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</si>
  <si>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</si>
  <si>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</si>
  <si>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</si>
  <si>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</si>
  <si>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</si>
  <si>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</si>
  <si>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</si>
  <si>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</si>
  <si>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</si>
  <si>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</si>
  <si>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</si>
  <si>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</si>
  <si>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</si>
  <si>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</si>
  <si>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</si>
  <si>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</si>
  <si>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</si>
  <si>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</si>
  <si>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</si>
  <si>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</si>
  <si>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</si>
  <si>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</si>
  <si>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</si>
  <si>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</si>
  <si>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</si>
  <si>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</si>
  <si>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</si>
  <si>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</si>
  <si>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</si>
  <si>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</si>
  <si>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</si>
  <si>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</si>
  <si>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</si>
  <si>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</si>
  <si>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</si>
  <si>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</si>
  <si>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</si>
  <si>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</si>
  <si>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</si>
  <si>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</si>
  <si>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</si>
  <si>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</si>
  <si>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</si>
  <si>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</si>
  <si>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</si>
  <si>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</si>
  <si>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</si>
  <si>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</si>
  <si>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</si>
  <si>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</si>
  <si>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</si>
  <si>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</si>
  <si>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</si>
  <si>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</si>
  <si>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</si>
  <si>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</si>
  <si>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</si>
  <si>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</si>
  <si>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</si>
  <si>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</si>
  <si>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</si>
  <si>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</si>
  <si>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</si>
  <si>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</si>
  <si>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</si>
  <si>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</si>
  <si>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</si>
  <si>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</si>
  <si>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</si>
  <si>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</si>
  <si>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</si>
  <si>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</si>
  <si>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</si>
  <si>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</si>
  <si>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</si>
  <si>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</si>
  <si>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</si>
  <si>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</si>
  <si>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</si>
  <si>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</si>
  <si>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</si>
  <si>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</si>
  <si>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</si>
  <si>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</si>
  <si>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</si>
  <si>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</si>
  <si>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</si>
  <si>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</si>
  <si>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</si>
  <si>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</si>
  <si>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</si>
  <si>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</si>
  <si>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</si>
  <si>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</si>
  <si>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</si>
  <si>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</si>
  <si>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</si>
  <si>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</si>
  <si>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</si>
  <si>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</si>
  <si>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</si>
  <si>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</si>
  <si>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</si>
  <si>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</si>
  <si>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</si>
  <si>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</si>
  <si>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</si>
  <si>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</si>
  <si>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</si>
  <si>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</si>
  <si>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</si>
  <si>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</si>
  <si>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</si>
  <si>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</si>
  <si>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</si>
  <si>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</si>
  <si>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</si>
  <si>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</si>
  <si>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</si>
  <si>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</si>
  <si>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</si>
  <si>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</si>
  <si>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</si>
  <si>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</si>
  <si>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</si>
  <si>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</si>
  <si>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</si>
  <si>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</si>
  <si>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</si>
  <si>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</si>
  <si>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</si>
  <si>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</si>
  <si>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</si>
  <si>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</si>
  <si>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</si>
  <si>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</si>
  <si>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</si>
  <si>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</si>
  <si>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</si>
  <si>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</si>
  <si>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</si>
  <si>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</si>
  <si>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</si>
  <si>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</si>
  <si>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</si>
  <si>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</si>
  <si>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</si>
  <si>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</si>
  <si>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</si>
  <si>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</si>
  <si>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</si>
  <si>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</si>
  <si>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</si>
  <si>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</si>
  <si>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</si>
  <si>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</si>
  <si>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</si>
  <si>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</si>
  <si>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</si>
  <si>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</si>
  <si>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</si>
  <si>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</si>
  <si>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</si>
  <si>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</si>
  <si>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</si>
  <si>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</si>
  <si>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</si>
  <si>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</si>
  <si>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</si>
  <si>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</si>
  <si>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</si>
  <si>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</si>
  <si>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</si>
  <si>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</si>
  <si>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</si>
  <si>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</si>
  <si>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</si>
  <si>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</si>
  <si>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</si>
  <si>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</si>
  <si>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</si>
  <si>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</si>
  <si>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</si>
  <si>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</si>
  <si>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</si>
  <si>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</si>
  <si>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</si>
  <si>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</si>
  <si>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</si>
  <si>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</si>
  <si>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</si>
  <si>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</si>
  <si>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</si>
  <si>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</si>
  <si>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</si>
  <si>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</si>
  <si>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</si>
  <si>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</si>
  <si>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</si>
  <si>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</si>
  <si>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</si>
  <si>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</si>
  <si>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</si>
  <si>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</si>
  <si>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</si>
  <si>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</si>
  <si>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</si>
  <si>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</si>
  <si>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</si>
  <si>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</si>
  <si>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</si>
  <si>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</si>
  <si>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</si>
  <si>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</si>
  <si>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</si>
  <si>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</si>
  <si>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</si>
  <si>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</si>
  <si>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</si>
  <si>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</si>
  <si>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</si>
  <si>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</si>
  <si>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</si>
  <si>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</si>
  <si>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</si>
  <si>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</si>
  <si>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</si>
  <si>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</si>
  <si>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</si>
  <si>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</si>
  <si>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</si>
  <si>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</si>
  <si>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</si>
  <si>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</si>
  <si>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</si>
  <si>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</si>
  <si>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</si>
  <si>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</si>
  <si>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</si>
  <si>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</si>
  <si>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</si>
  <si>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</si>
  <si>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</si>
  <si>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</si>
  <si>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</si>
  <si>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</si>
  <si>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</si>
  <si>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</si>
  <si>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</si>
  <si>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</si>
  <si>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</si>
  <si>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</si>
  <si>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</si>
  <si>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</si>
  <si>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</si>
  <si>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</si>
  <si>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</si>
  <si>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</si>
  <si>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</si>
  <si>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</si>
  <si>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</si>
  <si>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</si>
  <si>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</si>
  <si>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</si>
  <si>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</si>
  <si>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</si>
  <si>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</si>
  <si>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</si>
  <si>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</si>
  <si>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</si>
  <si>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</si>
  <si>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</si>
  <si>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</si>
  <si>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</si>
  <si>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</si>
  <si>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</si>
  <si>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</si>
  <si>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</si>
  <si>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</si>
  <si>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</si>
  <si>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</si>
  <si>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</si>
  <si>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</si>
  <si>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</si>
  <si>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</si>
  <si>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</si>
  <si>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</si>
  <si>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</si>
  <si>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</si>
  <si>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</si>
  <si>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</si>
  <si>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</si>
  <si>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</si>
  <si>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</si>
  <si>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</si>
  <si>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</si>
  <si>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</si>
  <si>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</si>
  <si>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</si>
  <si>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</si>
  <si>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</si>
  <si>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</si>
  <si>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</si>
  <si>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</si>
  <si>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</si>
  <si>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</si>
  <si>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</si>
  <si>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</si>
  <si>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</si>
  <si>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</si>
  <si>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</si>
  <si>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</si>
  <si>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</si>
  <si>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</si>
  <si>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</si>
  <si>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</si>
  <si>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</si>
  <si>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</si>
  <si>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</si>
  <si>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</si>
  <si>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</si>
  <si>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</si>
  <si>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</si>
  <si>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</si>
  <si>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</si>
  <si>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</si>
  <si>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</si>
  <si>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</si>
  <si>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</si>
  <si>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</si>
  <si>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</si>
  <si>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</si>
  <si>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</si>
  <si>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</si>
  <si>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</si>
  <si>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</si>
  <si>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</si>
  <si>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</si>
  <si>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</si>
  <si>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</si>
  <si>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</si>
  <si>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</si>
  <si>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</si>
  <si>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</si>
  <si>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</si>
  <si>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</si>
  <si>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</si>
  <si>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</si>
  <si>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</si>
  <si>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</si>
  <si>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</si>
  <si>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</si>
  <si>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</si>
  <si>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</si>
  <si>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</si>
  <si>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</si>
  <si>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</si>
  <si>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</si>
  <si>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</si>
  <si>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</si>
  <si>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</si>
  <si>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</si>
  <si>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</si>
  <si>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</si>
  <si>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</si>
  <si>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</si>
  <si>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</si>
  <si>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</si>
  <si>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</si>
  <si>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</si>
  <si>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</si>
  <si>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</si>
  <si>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</si>
  <si>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</si>
  <si>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</si>
  <si>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</si>
  <si>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</si>
  <si>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</si>
  <si>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</si>
  <si>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</si>
  <si>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</si>
  <si>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</si>
  <si>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</si>
  <si>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</si>
  <si>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</si>
  <si>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</si>
  <si>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</si>
  <si>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</si>
  <si>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</si>
  <si>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</si>
  <si>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</si>
  <si>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</si>
  <si>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</si>
  <si>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</si>
  <si>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</si>
  <si>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</si>
  <si>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</si>
  <si>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</si>
  <si>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</si>
  <si>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</si>
  <si>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</si>
  <si>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</si>
  <si>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</si>
  <si>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</si>
  <si>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</si>
  <si>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</si>
  <si>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</si>
  <si>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</si>
  <si>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</si>
  <si>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</si>
  <si>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</si>
  <si>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</si>
  <si>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</si>
  <si>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</si>
  <si>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</si>
  <si>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</si>
  <si>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</si>
  <si>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</si>
  <si>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</si>
  <si>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</si>
  <si>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</si>
  <si>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</si>
  <si>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</si>
  <si>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</si>
  <si>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</si>
  <si>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</si>
  <si>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</si>
  <si>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</si>
  <si>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</si>
  <si>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</si>
  <si>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</si>
  <si>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</si>
  <si>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</si>
  <si>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</si>
  <si>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</si>
  <si>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</si>
  <si>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</si>
  <si>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</si>
  <si>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</si>
  <si>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</si>
  <si>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</si>
  <si>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</si>
  <si>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</si>
  <si>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</si>
  <si>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</si>
  <si>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</si>
  <si>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</si>
  <si>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</si>
  <si>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</si>
  <si>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</si>
  <si>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</si>
  <si>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</si>
  <si>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</si>
  <si>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</si>
  <si>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</si>
  <si>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</si>
  <si>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</si>
  <si>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</si>
  <si>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</si>
  <si>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</si>
  <si>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</si>
  <si>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</si>
  <si>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</si>
  <si>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</si>
  <si>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</si>
  <si>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</si>
  <si>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</si>
  <si>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</si>
  <si>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</si>
  <si>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</si>
  <si>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</si>
  <si>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</si>
  <si>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</si>
  <si>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</si>
  <si>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</si>
  <si>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</si>
  <si>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</si>
  <si>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</si>
  <si>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</si>
  <si>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</si>
  <si>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</si>
  <si>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</si>
  <si>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</si>
  <si>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</si>
  <si>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</si>
  <si>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</si>
  <si>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</si>
  <si>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</si>
  <si>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</si>
  <si>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</si>
  <si>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</si>
  <si>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</si>
  <si>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</si>
  <si>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</si>
  <si>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</si>
  <si>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</si>
  <si>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</si>
  <si>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</si>
  <si>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</si>
  <si>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</si>
  <si>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</si>
  <si>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</si>
  <si>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</si>
  <si>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</si>
  <si>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</si>
  <si>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</si>
  <si>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</si>
  <si>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</si>
  <si>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</si>
  <si>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</si>
  <si>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</si>
  <si>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</si>
  <si>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</si>
  <si>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</si>
  <si>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</si>
  <si>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</si>
  <si>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</si>
  <si>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</si>
  <si>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</si>
  <si>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</si>
  <si>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</si>
  <si>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</si>
  <si>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</si>
  <si>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</si>
  <si>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</si>
  <si>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</si>
  <si>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</si>
  <si>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</si>
  <si>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</si>
  <si>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</si>
  <si>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</si>
  <si>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</si>
  <si>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</si>
  <si>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</si>
  <si>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</si>
  <si>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</si>
  <si>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</si>
  <si>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</si>
  <si>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</si>
  <si>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</si>
  <si>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</si>
  <si>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</si>
  <si>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</si>
  <si>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</si>
  <si>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</si>
  <si>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</si>
  <si>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</si>
  <si>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</si>
  <si>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</si>
  <si>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</si>
  <si>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</si>
  <si>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</si>
  <si>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</si>
  <si>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</si>
  <si>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</si>
  <si>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</si>
  <si>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</si>
  <si>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</si>
  <si>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</si>
  <si>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</si>
  <si>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</si>
  <si>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</si>
  <si>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</si>
  <si>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</si>
  <si>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</si>
  <si>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</si>
  <si>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</si>
  <si>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</si>
  <si>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</si>
  <si>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</si>
  <si>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</si>
  <si>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</si>
  <si>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</si>
  <si>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</si>
  <si>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</si>
  <si>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</si>
  <si>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</si>
  <si>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</si>
  <si>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</si>
  <si>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</si>
  <si>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</si>
  <si>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</si>
  <si>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</si>
  <si>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</si>
  <si>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</si>
  <si>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</si>
  <si>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</si>
  <si>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</si>
  <si>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</si>
  <si>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</si>
  <si>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</si>
  <si>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</si>
  <si>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</si>
  <si>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</si>
  <si>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</si>
  <si>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</si>
  <si>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</si>
  <si>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</si>
  <si>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</si>
  <si>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</si>
  <si>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</si>
  <si>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</si>
  <si>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</si>
  <si>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</si>
  <si>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</si>
  <si>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</si>
  <si>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</si>
  <si>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</si>
  <si>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</si>
  <si>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</si>
  <si>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</si>
  <si>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</si>
  <si>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</si>
  <si>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</si>
  <si>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</si>
  <si>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</si>
  <si>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</si>
  <si>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</si>
  <si>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</si>
  <si>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</si>
  <si>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</si>
  <si>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</si>
  <si>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</si>
  <si>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</si>
  <si>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</si>
  <si>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</si>
  <si>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</si>
  <si>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</si>
  <si>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</si>
  <si>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</si>
  <si>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</si>
  <si>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</si>
  <si>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</si>
  <si>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</si>
  <si>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</si>
  <si>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</si>
  <si>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</si>
  <si>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</si>
  <si>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</si>
  <si>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</si>
  <si>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</si>
  <si>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</si>
  <si>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</si>
  <si>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</si>
  <si>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</si>
  <si>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</si>
  <si>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</si>
  <si>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</si>
  <si>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</si>
  <si>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</si>
  <si>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</si>
  <si>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</si>
  <si>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</si>
  <si>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</si>
  <si>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</si>
  <si>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</si>
  <si>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</si>
  <si>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</si>
  <si>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</si>
  <si>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</si>
  <si>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</si>
  <si>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</si>
  <si>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</si>
  <si>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</si>
  <si>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</si>
  <si>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</si>
  <si>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</si>
  <si>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</si>
  <si>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</si>
  <si>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</si>
  <si>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</si>
  <si>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</si>
  <si>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</si>
  <si>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</si>
  <si>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</si>
  <si>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</si>
  <si>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</si>
  <si>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</si>
  <si>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</si>
  <si>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</si>
  <si>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</si>
  <si>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</si>
  <si>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</si>
  <si>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</si>
  <si>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</si>
  <si>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</si>
  <si>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</si>
  <si>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</si>
  <si>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</si>
  <si>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</si>
  <si>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</si>
  <si>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</si>
  <si>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</si>
  <si>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</si>
  <si>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</si>
  <si>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</si>
  <si>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</si>
  <si>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</si>
  <si>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</si>
  <si>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</si>
  <si>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</si>
  <si>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</si>
  <si>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</si>
  <si>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</si>
  <si>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</si>
  <si>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</si>
  <si>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</si>
  <si>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</si>
  <si>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</si>
  <si>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</si>
  <si>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</si>
  <si>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</si>
  <si>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</si>
  <si>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</si>
  <si>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</si>
  <si>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</si>
  <si>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</si>
  <si>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</si>
  <si>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</si>
  <si>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</si>
  <si>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</si>
  <si>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</si>
  <si>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</si>
  <si>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</si>
  <si>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</si>
  <si>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</si>
  <si>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</si>
  <si>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</si>
  <si>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</si>
  <si>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</si>
  <si>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</si>
  <si>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</si>
  <si>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</si>
  <si>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</si>
  <si>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</si>
  <si>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</si>
  <si>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</si>
  <si>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</si>
  <si>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</si>
  <si>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</si>
  <si>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</si>
  <si>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</si>
  <si>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</si>
  <si>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</si>
  <si>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</si>
  <si>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</si>
  <si>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</si>
  <si>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</si>
  <si>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</si>
  <si>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</si>
  <si>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</si>
  <si>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</si>
  <si>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</si>
  <si>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</si>
  <si>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</si>
  <si>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</si>
  <si>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</si>
  <si>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</si>
  <si>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</si>
  <si>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</si>
  <si>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</si>
  <si>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</si>
  <si>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</si>
  <si>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</si>
  <si>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</si>
  <si>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</si>
  <si>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</si>
  <si>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</si>
  <si>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</si>
  <si>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</si>
  <si>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</si>
  <si>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</si>
  <si>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</si>
  <si>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</si>
  <si>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</si>
  <si>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</si>
  <si>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</si>
  <si>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</si>
  <si>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</si>
  <si>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</si>
  <si>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</si>
  <si>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</si>
  <si>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</si>
  <si>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</si>
  <si>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</si>
  <si>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</si>
  <si>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</si>
  <si>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</si>
  <si>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</si>
  <si>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</si>
  <si>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</si>
  <si>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</si>
  <si>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</si>
  <si>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</si>
  <si>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</si>
  <si>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</si>
  <si>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</si>
  <si>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</si>
  <si>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</si>
  <si>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</si>
  <si>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</si>
  <si>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</si>
  <si>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</si>
  <si>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</si>
  <si>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</si>
  <si>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</si>
  <si>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</si>
  <si>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</si>
  <si>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</si>
  <si>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</si>
  <si>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</si>
  <si>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</si>
  <si>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</si>
  <si>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</si>
  <si>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</si>
  <si>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</si>
  <si>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</si>
  <si>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</si>
  <si>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</si>
  <si>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</si>
  <si>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</si>
  <si>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</si>
  <si>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</si>
  <si>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</si>
  <si>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</si>
  <si>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</si>
  <si>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</si>
  <si>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</si>
  <si>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</si>
  <si>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</si>
  <si>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</si>
  <si>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</si>
  <si>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</si>
  <si>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</si>
  <si>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</si>
  <si>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</si>
  <si>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</si>
  <si>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</si>
  <si>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</si>
  <si>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</si>
  <si>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</si>
  <si>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</si>
  <si>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</si>
  <si>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</si>
  <si>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</si>
  <si>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</si>
  <si>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</si>
  <si>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</si>
  <si>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</si>
  <si>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</si>
  <si>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</si>
  <si>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</si>
  <si>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</si>
  <si>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</si>
  <si>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</si>
  <si>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</si>
  <si>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</si>
  <si>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</si>
  <si>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</si>
  <si>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</si>
  <si>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</si>
  <si>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</si>
  <si>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</si>
  <si>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</si>
  <si>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</si>
  <si>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</si>
  <si>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</si>
  <si>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</si>
  <si>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</si>
  <si>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</si>
  <si>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</si>
  <si>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</si>
  <si>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</si>
  <si>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</si>
  <si>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</si>
  <si>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</si>
  <si>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</si>
  <si>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</si>
  <si>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</si>
  <si>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</si>
  <si>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</si>
  <si>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</si>
  <si>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</si>
  <si>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</si>
  <si>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</si>
  <si>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</si>
  <si>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</si>
  <si>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</si>
  <si>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</si>
  <si>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</si>
  <si>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</si>
  <si>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</si>
  <si>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</si>
  <si>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</si>
  <si>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</si>
  <si>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</si>
  <si>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</si>
  <si>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</si>
  <si>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</si>
  <si>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</si>
  <si>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</si>
  <si>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</si>
  <si>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</si>
  <si>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</si>
  <si>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</si>
  <si>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</si>
  <si>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</si>
  <si>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</si>
  <si>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</si>
  <si>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</si>
  <si>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</si>
  <si>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</si>
  <si>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</si>
  <si>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</si>
  <si>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</si>
  <si>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</si>
  <si>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</si>
  <si>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</si>
  <si>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</si>
  <si>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</si>
  <si>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</si>
  <si>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</si>
  <si>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</si>
  <si>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</si>
  <si>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</si>
  <si>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</si>
  <si>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</si>
  <si>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</si>
  <si>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</si>
  <si>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</si>
  <si>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</si>
  <si>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</si>
  <si>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</si>
  <si>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</si>
  <si>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</si>
  <si>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</si>
  <si>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</si>
  <si>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</si>
  <si>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</si>
  <si>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</si>
  <si>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</si>
  <si>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</si>
  <si>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</si>
  <si>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</si>
  <si>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</si>
  <si>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</si>
  <si>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</si>
  <si>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</si>
  <si>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</si>
  <si>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</si>
  <si>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</si>
  <si>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</si>
  <si>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</si>
  <si>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</si>
  <si>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</si>
  <si>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</si>
  <si>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</si>
  <si>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</si>
  <si>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</si>
  <si>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</si>
  <si>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</si>
  <si>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</si>
  <si>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</si>
  <si>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</si>
  <si>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</si>
  <si>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</si>
  <si>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</si>
  <si>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</si>
  <si>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</si>
  <si>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</si>
  <si>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</si>
  <si>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</si>
  <si>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</si>
  <si>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</si>
  <si>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</si>
  <si>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</si>
  <si>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</si>
  <si>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</si>
  <si>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</si>
  <si>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</si>
  <si>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</si>
  <si>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</si>
  <si>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</si>
  <si>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</si>
  <si>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</si>
  <si>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</si>
  <si>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</si>
  <si>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</si>
  <si>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</si>
  <si>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</si>
  <si>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</si>
  <si>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</si>
  <si>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</si>
  <si>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</si>
  <si>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</si>
  <si>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</si>
  <si>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</si>
  <si>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</si>
  <si>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</si>
  <si>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</si>
  <si>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</si>
  <si>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</si>
  <si>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</si>
  <si>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</si>
  <si>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</si>
  <si>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</si>
  <si>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</si>
  <si>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</si>
  <si>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</si>
  <si>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</si>
  <si>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</si>
  <si>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</si>
  <si>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</si>
  <si>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</si>
  <si>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</si>
  <si>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</si>
  <si>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</si>
  <si>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</si>
  <si>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</si>
  <si>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</si>
  <si>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</si>
  <si>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</si>
  <si>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</si>
  <si>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</si>
  <si>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</si>
  <si>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</si>
  <si>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</si>
  <si>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</si>
  <si>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</si>
  <si>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</si>
  <si>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</si>
  <si>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</si>
  <si>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</si>
  <si>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</si>
  <si>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</si>
  <si>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</si>
  <si>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</si>
  <si>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</si>
  <si>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</si>
  <si>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</si>
  <si>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</si>
  <si>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</si>
  <si>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</si>
  <si>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</si>
  <si>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</si>
  <si>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</si>
  <si>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</si>
  <si>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</si>
  <si>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</si>
  <si>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</si>
  <si>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</si>
  <si>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</si>
  <si>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</si>
  <si>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</si>
  <si>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</si>
  <si>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</si>
  <si>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</si>
  <si>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</si>
  <si>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</si>
  <si>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</si>
  <si>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</si>
  <si>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</si>
  <si>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</si>
  <si>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</si>
  <si>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</si>
  <si>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</si>
  <si>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</si>
  <si>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</si>
  <si>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</si>
  <si>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</si>
  <si>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</si>
  <si>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</si>
  <si>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</si>
  <si>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</si>
  <si>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</si>
  <si>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</si>
  <si>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</si>
  <si>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</si>
  <si>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</si>
  <si>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</si>
  <si>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</si>
  <si>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</si>
  <si>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</si>
  <si>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</si>
  <si>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</si>
  <si>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</si>
  <si>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</si>
  <si>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</si>
  <si>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</si>
  <si>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</si>
  <si>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</si>
  <si>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</si>
  <si>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</si>
  <si>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</si>
  <si>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</si>
  <si>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</si>
  <si>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</si>
  <si>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</si>
  <si>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</si>
  <si>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</si>
  <si>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</si>
  <si>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</si>
  <si>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</si>
  <si>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</si>
  <si>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</si>
  <si>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</si>
  <si>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</si>
  <si>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</si>
  <si>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</si>
  <si>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</si>
  <si>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</si>
  <si>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</si>
  <si>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</si>
  <si>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</si>
  <si>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</si>
  <si>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</si>
  <si>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</si>
  <si>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</si>
  <si>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</si>
  <si>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</si>
  <si>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</si>
  <si>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</si>
  <si>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</si>
  <si>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</si>
  <si>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</si>
  <si>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</si>
  <si>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</si>
  <si>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</si>
  <si>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</si>
  <si>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</si>
  <si>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</si>
  <si>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</si>
  <si>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</si>
  <si>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</si>
  <si>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</si>
  <si>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</si>
  <si>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</si>
  <si>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</si>
  <si>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</si>
  <si>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</si>
  <si>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</si>
  <si>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</si>
  <si>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</si>
  <si>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</si>
  <si>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</si>
  <si>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</si>
  <si>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</si>
  <si>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</si>
  <si>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</si>
  <si>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</si>
  <si>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</si>
  <si>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</si>
  <si>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</si>
  <si>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</si>
  <si>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</si>
  <si>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</si>
  <si>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</si>
  <si>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</si>
  <si>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</si>
  <si>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</si>
  <si>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</si>
  <si>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</si>
  <si>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</si>
  <si>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</si>
  <si>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</si>
  <si>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</si>
  <si>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</si>
  <si>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</si>
  <si>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</si>
  <si>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</si>
  <si>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</si>
  <si>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</si>
  <si>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</si>
  <si>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</si>
  <si>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</si>
  <si>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</si>
  <si>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</si>
  <si>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</si>
  <si>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</si>
  <si>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</si>
  <si>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</si>
  <si>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</si>
  <si>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</si>
  <si>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</si>
  <si>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</si>
  <si>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</si>
  <si>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</si>
  <si>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</si>
  <si>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</si>
  <si>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</si>
  <si>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</si>
  <si>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</si>
  <si>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</si>
  <si>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</si>
  <si>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</si>
  <si>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</si>
  <si>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</si>
  <si>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</si>
  <si>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</si>
  <si>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</si>
  <si>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</si>
  <si>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</si>
  <si>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</si>
  <si>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</si>
  <si>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</si>
  <si>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</si>
  <si>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</si>
  <si>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</si>
  <si>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</si>
  <si>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</si>
  <si>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</si>
  <si>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</si>
  <si>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</si>
  <si>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</si>
  <si>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</si>
  <si>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</si>
  <si>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</si>
  <si>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</si>
  <si>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</si>
  <si>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</si>
  <si>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</si>
  <si>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</si>
  <si>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</si>
  <si>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</si>
  <si>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</si>
  <si>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</si>
  <si>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</si>
  <si>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</si>
  <si>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</si>
  <si>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</si>
  <si>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</si>
  <si>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</si>
  <si>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</si>
  <si>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</si>
  <si>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</si>
  <si>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</si>
  <si>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</si>
  <si>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</si>
  <si>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</si>
  <si>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</si>
  <si>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</si>
  <si>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</si>
  <si>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</si>
  <si>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</si>
  <si>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</si>
  <si>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</si>
  <si>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</si>
  <si>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</si>
  <si>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</si>
  <si>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</si>
  <si>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</si>
  <si>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</si>
  <si>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</si>
  <si>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</si>
  <si>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</si>
  <si>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</si>
  <si>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</si>
  <si>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</si>
  <si>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</si>
  <si>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</si>
  <si>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</si>
  <si>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</si>
  <si>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</si>
  <si>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</si>
  <si>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</si>
  <si>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</si>
  <si>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</si>
  <si>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</si>
  <si>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</si>
  <si>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</si>
  <si>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</si>
  <si>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</si>
  <si>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</si>
  <si>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</si>
  <si>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</si>
  <si>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</si>
  <si>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</si>
  <si>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</si>
  <si>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</si>
  <si>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</si>
  <si>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</si>
  <si>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</si>
  <si>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</si>
  <si>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</si>
  <si>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</si>
  <si>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</si>
  <si>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</si>
  <si>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</si>
  <si>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</si>
  <si>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</si>
  <si>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</si>
  <si>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</si>
  <si>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</si>
  <si>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</si>
  <si>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</si>
  <si>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</si>
  <si>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</si>
  <si>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</si>
  <si>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</si>
  <si>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</si>
  <si>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</si>
  <si>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</si>
  <si>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</si>
  <si>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</si>
  <si>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</si>
  <si>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</si>
  <si>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</si>
  <si>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</si>
  <si>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</si>
  <si>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</si>
  <si>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</si>
  <si>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</si>
  <si>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</si>
  <si>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</si>
  <si>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</si>
  <si>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</si>
  <si>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</si>
  <si>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</si>
  <si>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</si>
  <si>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</si>
  <si>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</si>
  <si>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</si>
  <si>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</si>
  <si>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</si>
  <si>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</si>
  <si>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</si>
  <si>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</si>
  <si>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</si>
  <si>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</si>
  <si>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</si>
  <si>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</si>
  <si>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</si>
  <si>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</si>
  <si>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</si>
  <si>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</si>
  <si>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</si>
  <si>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</si>
  <si>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</si>
  <si>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</si>
  <si>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</si>
  <si>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</si>
  <si>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</si>
  <si>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</si>
  <si>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</si>
  <si>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</si>
  <si>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</si>
  <si>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</si>
  <si>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</si>
  <si>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</si>
  <si>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</si>
  <si>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</si>
  <si>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</si>
  <si>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</si>
  <si>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</si>
  <si>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</si>
  <si>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</si>
  <si>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</si>
  <si>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</si>
  <si>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</si>
  <si>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</si>
  <si>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</si>
  <si>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</si>
  <si>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</si>
  <si>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</si>
  <si>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</si>
  <si>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</si>
  <si>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</si>
  <si>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</si>
  <si>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</si>
  <si>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</si>
  <si>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</si>
  <si>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</si>
  <si>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</si>
  <si>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</si>
  <si>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</si>
  <si>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</si>
  <si>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</si>
  <si>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</si>
  <si>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</si>
  <si>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</si>
  <si>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</si>
  <si>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</si>
  <si>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</si>
  <si>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</si>
  <si>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</si>
  <si>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</si>
  <si>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</si>
  <si>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</si>
  <si>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</si>
  <si>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</si>
  <si>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</si>
  <si>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</si>
  <si>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</si>
  <si>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</si>
  <si>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</si>
  <si>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</si>
  <si>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</si>
  <si>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</si>
  <si>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</si>
  <si>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</si>
  <si>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</si>
  <si>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</si>
  <si>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</si>
  <si>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</si>
  <si>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</si>
  <si>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</si>
  <si>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</si>
  <si>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</si>
  <si>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</si>
  <si>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</si>
  <si>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</si>
  <si>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</si>
  <si>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</si>
  <si>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</si>
  <si>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</si>
  <si>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</si>
  <si>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</si>
  <si>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</si>
  <si>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</si>
  <si>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</si>
  <si>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</si>
  <si>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</si>
  <si>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</si>
  <si>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</si>
  <si>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</si>
  <si>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</si>
  <si>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</si>
  <si>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</si>
  <si>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</si>
  <si>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</si>
  <si>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</si>
  <si>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</si>
  <si>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</si>
  <si>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</si>
  <si>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</si>
  <si>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</si>
  <si>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</si>
  <si>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</si>
  <si>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</si>
  <si>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</si>
  <si>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</si>
  <si>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</si>
  <si>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</si>
  <si>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</si>
  <si>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</si>
  <si>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</si>
  <si>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</si>
  <si>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</si>
  <si>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</si>
  <si>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</si>
  <si>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</si>
  <si>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</si>
  <si>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</si>
  <si>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</si>
  <si>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</si>
  <si>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</si>
  <si>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</si>
  <si>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</si>
  <si>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</si>
  <si>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</si>
  <si>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</si>
  <si>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</si>
  <si>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</si>
  <si>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</si>
  <si>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</si>
  <si>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</si>
  <si>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</si>
  <si>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</si>
  <si>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</si>
  <si>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</si>
  <si>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</si>
  <si>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</si>
  <si>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</si>
  <si>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</si>
  <si>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</si>
  <si>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</si>
  <si>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</si>
  <si>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</si>
  <si>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</si>
  <si>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</si>
  <si>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</si>
  <si>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</si>
  <si>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</si>
  <si>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</si>
  <si>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</si>
  <si>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</si>
  <si>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</si>
  <si>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</si>
  <si>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</si>
  <si>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</si>
  <si>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</si>
  <si>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</si>
  <si>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</si>
  <si>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</si>
  <si>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</si>
  <si>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</si>
  <si>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</si>
  <si>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</si>
  <si>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</si>
  <si>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</si>
  <si>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</si>
  <si>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</si>
  <si>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</si>
  <si>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</si>
  <si>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</si>
  <si>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</si>
  <si>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</si>
  <si>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</si>
  <si>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</si>
  <si>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</si>
  <si>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</si>
  <si>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</si>
  <si>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</si>
  <si>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</si>
  <si>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</si>
  <si>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</si>
  <si>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</si>
  <si>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</si>
  <si>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</si>
  <si>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</si>
  <si>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</si>
  <si>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</si>
  <si>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</si>
  <si>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</si>
  <si>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</si>
  <si>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</si>
  <si>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</si>
  <si>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</si>
  <si>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</si>
  <si>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</si>
  <si>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</si>
  <si>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</si>
  <si>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</si>
  <si>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</si>
  <si>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</si>
  <si>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</si>
  <si>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</si>
  <si>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</si>
  <si>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</si>
  <si>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</si>
  <si>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</si>
  <si>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</si>
  <si>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</si>
  <si>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</si>
  <si>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</si>
  <si>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</si>
  <si>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</si>
  <si>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</si>
  <si>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</si>
  <si>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</si>
  <si>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</si>
  <si>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</si>
  <si>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</si>
  <si>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</si>
  <si>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</si>
  <si>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</si>
  <si>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</si>
  <si>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</si>
  <si>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</si>
  <si>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</si>
  <si>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</si>
  <si>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</si>
  <si>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</si>
  <si>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</si>
  <si>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</si>
  <si>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</si>
  <si>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</si>
  <si>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</si>
  <si>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</si>
  <si>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</si>
  <si>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</si>
  <si>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</si>
  <si>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</si>
  <si>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</si>
  <si>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</si>
  <si>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</si>
  <si>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</si>
  <si>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</si>
  <si>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</si>
  <si>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</si>
  <si>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</si>
  <si>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</si>
  <si>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</si>
  <si>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</si>
  <si>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</si>
  <si>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</si>
  <si>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</si>
  <si>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</si>
  <si>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</si>
  <si>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</si>
  <si>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</si>
  <si>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</si>
  <si>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</si>
  <si>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</si>
  <si>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</si>
  <si>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</si>
  <si>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</si>
  <si>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</si>
  <si>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</si>
  <si>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</si>
  <si>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</si>
  <si>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</si>
  <si>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</si>
  <si>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</si>
  <si>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</si>
  <si>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</si>
  <si>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</si>
  <si>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</si>
  <si>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</si>
  <si>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</si>
  <si>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</si>
  <si>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</si>
  <si>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</si>
  <si>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</si>
  <si>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</si>
  <si>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</si>
  <si>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</si>
  <si>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</si>
  <si>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</si>
  <si>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</si>
  <si>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</si>
  <si>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</si>
  <si>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</si>
  <si>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</si>
  <si>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</si>
  <si>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</si>
  <si>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</si>
  <si>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</si>
  <si>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</si>
  <si>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</si>
  <si>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</si>
  <si>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</si>
  <si>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</si>
  <si>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</si>
  <si>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</si>
  <si>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</si>
  <si>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</si>
  <si>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</si>
  <si>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</si>
  <si>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</si>
  <si>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</si>
  <si>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</si>
  <si>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</si>
  <si>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</si>
  <si>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</si>
  <si>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</si>
  <si>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</si>
  <si>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</si>
  <si>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</si>
  <si>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</si>
  <si>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</si>
  <si>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</si>
  <si>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</si>
  <si>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</si>
  <si>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</si>
  <si>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</si>
  <si>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</si>
  <si>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</si>
  <si>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</si>
  <si>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</si>
  <si>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</si>
  <si>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</si>
  <si>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</si>
  <si>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</si>
  <si>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</si>
  <si>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</si>
  <si>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</si>
  <si>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</si>
  <si>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</si>
  <si>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</si>
  <si>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</si>
  <si>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</si>
  <si>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</si>
  <si>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</si>
  <si>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</si>
  <si>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</si>
  <si>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</si>
  <si>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</si>
  <si>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</si>
  <si>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</si>
  <si>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</si>
  <si>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</si>
  <si>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</si>
  <si>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</si>
  <si>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</si>
  <si>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</si>
  <si>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</si>
  <si>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</si>
  <si>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</si>
  <si>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</si>
  <si>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</si>
  <si>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</si>
  <si>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</si>
  <si>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</si>
  <si>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</si>
  <si>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</si>
  <si>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</si>
  <si>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</si>
  <si>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</si>
  <si>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</si>
  <si>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</si>
  <si>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</si>
  <si>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</si>
  <si>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</si>
  <si>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</si>
  <si>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</si>
  <si>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</si>
  <si>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</si>
  <si>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</si>
  <si>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</si>
  <si>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</si>
  <si>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</si>
  <si>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</si>
  <si>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</si>
  <si>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</si>
  <si>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</si>
  <si>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</si>
  <si>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</si>
  <si>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</si>
  <si>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</si>
  <si>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</si>
  <si>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</si>
  <si>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</si>
  <si>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</si>
  <si>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</si>
  <si>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</si>
  <si>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</si>
  <si>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</si>
  <si>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</si>
  <si>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</si>
  <si>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</si>
  <si>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</si>
  <si>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</si>
  <si>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</si>
  <si>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</si>
  <si>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</si>
  <si>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</si>
  <si>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</si>
  <si>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</si>
  <si>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</si>
  <si>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</si>
  <si>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</si>
  <si>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</si>
  <si>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</si>
  <si>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</si>
  <si>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</si>
  <si>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</si>
  <si>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</si>
  <si>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</si>
  <si>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</si>
  <si>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</si>
  <si>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</si>
  <si>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</si>
  <si>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</si>
  <si>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</si>
  <si>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</si>
  <si>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</si>
  <si>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</si>
  <si>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</si>
  <si>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</si>
  <si>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</si>
  <si>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</si>
  <si>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</si>
  <si>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</si>
  <si>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</si>
  <si>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</si>
  <si>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</si>
  <si>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</si>
  <si>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</si>
  <si>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</si>
  <si>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</si>
  <si>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</si>
  <si>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</si>
  <si>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</si>
  <si>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</si>
  <si>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</si>
  <si>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</si>
  <si>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</si>
  <si>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</si>
  <si>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</si>
  <si>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</si>
  <si>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</si>
  <si>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</si>
  <si>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</si>
  <si>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</si>
  <si>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</si>
  <si>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</si>
  <si>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</si>
  <si>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</si>
  <si>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</si>
  <si>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</si>
  <si>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</si>
  <si>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</si>
  <si>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</si>
  <si>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</si>
  <si>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</si>
  <si>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</si>
  <si>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</si>
  <si>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</si>
  <si>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</si>
  <si>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</si>
  <si>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</si>
  <si>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</si>
  <si>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</si>
  <si>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</si>
  <si>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</si>
  <si>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</si>
  <si>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</si>
  <si>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</si>
  <si>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</si>
  <si>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</si>
  <si>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</si>
  <si>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</si>
  <si>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</si>
  <si>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</si>
  <si>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</si>
  <si>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</si>
  <si>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</si>
  <si>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</si>
  <si>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</si>
  <si>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</si>
  <si>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</si>
  <si>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</si>
  <si>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</si>
  <si>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</si>
  <si>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</si>
  <si>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</si>
  <si>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</si>
  <si>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</si>
  <si>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</si>
  <si>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</si>
  <si>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</si>
  <si>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</si>
  <si>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</si>
  <si>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</si>
  <si>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</si>
  <si>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</si>
  <si>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</si>
  <si>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</si>
  <si>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</si>
  <si>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</si>
  <si>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</si>
  <si>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</si>
  <si>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</si>
  <si>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</si>
  <si>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</si>
  <si>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</si>
  <si>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</si>
  <si>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</si>
  <si>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</si>
  <si>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</si>
  <si>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</si>
  <si>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</si>
  <si>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</si>
  <si>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</si>
  <si>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</si>
  <si>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</si>
  <si>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</si>
  <si>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</si>
  <si>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</si>
  <si>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</si>
  <si>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</si>
  <si>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</si>
  <si>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</si>
  <si>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</si>
  <si>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</si>
  <si>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</si>
  <si>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</si>
  <si>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</si>
  <si>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</si>
  <si>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</si>
  <si>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</si>
  <si>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</si>
  <si>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</si>
  <si>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</si>
  <si>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</si>
  <si>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</si>
  <si>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</si>
  <si>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</si>
  <si>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</si>
  <si>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</si>
  <si>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</si>
  <si>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</si>
  <si>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</si>
  <si>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</si>
  <si>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</si>
  <si>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</si>
  <si>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</si>
  <si>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</si>
  <si>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</si>
  <si>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</si>
  <si>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</si>
  <si>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</si>
  <si>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</si>
  <si>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</si>
  <si>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</si>
  <si>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</si>
  <si>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</si>
  <si>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</si>
  <si>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</si>
  <si>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</si>
  <si>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</si>
  <si>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</si>
  <si>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</si>
  <si>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</si>
  <si>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</si>
  <si>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</si>
  <si>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</si>
  <si>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</si>
  <si>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</si>
  <si>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</si>
  <si>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</si>
  <si>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</si>
  <si>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</si>
  <si>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</si>
  <si>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</si>
  <si>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</si>
  <si>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</si>
  <si>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</si>
  <si>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</si>
  <si>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</si>
  <si>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</si>
  <si>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</si>
  <si>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</si>
  <si>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</si>
  <si>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</si>
  <si>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</si>
  <si>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</si>
  <si>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</si>
  <si>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</si>
  <si>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</si>
  <si>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</si>
  <si>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</si>
  <si>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</si>
  <si>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</si>
  <si>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</si>
  <si>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</si>
  <si>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</si>
  <si>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</si>
  <si>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</si>
  <si>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</si>
  <si>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</si>
  <si>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</si>
  <si>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</si>
  <si>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</si>
  <si>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</si>
  <si>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</si>
  <si>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</si>
  <si>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</si>
  <si>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</si>
  <si>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</si>
  <si>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</si>
  <si>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</si>
  <si>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</si>
  <si>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</si>
  <si>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</si>
  <si>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</si>
  <si>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</si>
  <si>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</si>
  <si>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</si>
  <si>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</si>
  <si>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</si>
  <si>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</si>
  <si>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</si>
  <si>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</si>
  <si>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</si>
  <si>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</si>
  <si>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</si>
  <si>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</si>
  <si>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</si>
  <si>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</si>
  <si>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</si>
  <si>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</si>
  <si>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</si>
  <si>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</si>
  <si>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</si>
  <si>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</si>
  <si>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</si>
  <si>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</si>
  <si>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</si>
  <si>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</si>
  <si>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</si>
  <si>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</si>
  <si>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</si>
  <si>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</si>
  <si>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</si>
  <si>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</si>
  <si>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</si>
  <si>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</si>
  <si>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</si>
  <si>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</si>
  <si>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</si>
  <si>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</si>
  <si>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</si>
  <si>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</si>
  <si>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</si>
  <si>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</si>
  <si>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</si>
  <si>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</si>
  <si>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</si>
  <si>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</si>
  <si>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</si>
  <si>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</si>
  <si>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</si>
  <si>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</si>
  <si>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</si>
  <si>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</si>
  <si>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</si>
  <si>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</si>
  <si>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</si>
  <si>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</si>
  <si>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</si>
  <si>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</si>
  <si>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</si>
  <si>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</si>
  <si>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</si>
  <si>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</si>
  <si>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</si>
  <si>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</si>
  <si>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</si>
  <si>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</si>
  <si>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</si>
  <si>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</si>
  <si>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</si>
  <si>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</si>
  <si>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</si>
  <si>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</si>
  <si>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</si>
  <si>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</si>
  <si>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</si>
  <si>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</si>
  <si>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</si>
  <si>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</si>
  <si>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</si>
  <si>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</si>
  <si>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</si>
  <si>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</si>
  <si>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</si>
  <si>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</si>
  <si>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</si>
  <si>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</si>
  <si>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</si>
  <si>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</si>
  <si>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</si>
  <si>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</si>
  <si>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</si>
  <si>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</si>
  <si>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</si>
  <si>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</si>
  <si>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</si>
  <si>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</si>
  <si>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</si>
  <si>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</si>
  <si>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</si>
  <si>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</si>
  <si>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</si>
  <si>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</si>
  <si>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</si>
  <si>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</si>
  <si>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</si>
  <si>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</si>
  <si>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</si>
  <si>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</si>
  <si>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</si>
  <si>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</si>
  <si>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</si>
  <si>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</si>
  <si>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</si>
  <si>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</si>
  <si>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</si>
  <si>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</si>
  <si>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</si>
  <si>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</si>
  <si>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</si>
  <si>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</si>
  <si>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</si>
  <si>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</si>
  <si>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</si>
  <si>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</si>
  <si>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</si>
  <si>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</si>
  <si>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</si>
  <si>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</si>
  <si>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</si>
  <si>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</si>
  <si>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</si>
  <si>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</si>
  <si>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</si>
  <si>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</si>
  <si>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</si>
  <si>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</si>
  <si>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</si>
  <si>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</si>
  <si>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</si>
  <si>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</si>
  <si>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</si>
  <si>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</si>
  <si>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</si>
  <si>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</si>
  <si>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</si>
  <si>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</si>
  <si>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</si>
  <si>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</si>
  <si>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</si>
  <si>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</si>
  <si>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</si>
  <si>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</si>
  <si>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</si>
  <si>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</si>
  <si>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</si>
  <si>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</si>
  <si>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</si>
  <si>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</si>
  <si>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</si>
  <si>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</si>
  <si>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</si>
  <si>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</si>
  <si>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</si>
  <si>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</si>
  <si>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</si>
  <si>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</si>
  <si>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</si>
  <si>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</si>
  <si>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</si>
  <si>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</si>
  <si>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</si>
  <si>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</si>
  <si>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</si>
  <si>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</si>
  <si>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</si>
  <si>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</si>
  <si>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</si>
  <si>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</si>
  <si>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</si>
  <si>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</si>
  <si>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</si>
  <si>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</si>
  <si>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</si>
  <si>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</si>
  <si>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</si>
  <si>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</si>
  <si>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</si>
  <si>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</si>
  <si>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</si>
  <si>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</si>
  <si>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</si>
  <si>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</si>
  <si>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</si>
  <si>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</si>
  <si>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</si>
  <si>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</si>
  <si>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</si>
  <si>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</si>
  <si>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</si>
  <si>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</si>
  <si>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</si>
  <si>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</si>
  <si>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</si>
  <si>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</si>
  <si>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</si>
  <si>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</si>
  <si>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</si>
  <si>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</si>
  <si>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</si>
  <si>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</si>
  <si>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</si>
  <si>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</si>
  <si>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</si>
  <si>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</si>
  <si>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</si>
  <si>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</si>
  <si>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</si>
  <si>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</si>
  <si>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</si>
  <si>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</si>
  <si>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</si>
  <si>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</si>
  <si>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</si>
  <si>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</si>
  <si>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</si>
  <si>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</si>
  <si>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</si>
  <si>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</si>
  <si>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</si>
  <si>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</si>
  <si>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</si>
  <si>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</si>
  <si>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</si>
  <si>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</si>
  <si>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</si>
  <si>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</si>
  <si>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</si>
  <si>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</si>
  <si>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</si>
  <si>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</si>
  <si>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</si>
  <si>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</si>
  <si>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</si>
  <si>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</si>
  <si>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</si>
  <si>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</si>
  <si>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</si>
  <si>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</si>
  <si>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</si>
  <si>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</si>
  <si>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</si>
  <si>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</si>
  <si>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</si>
  <si>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</si>
  <si>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</si>
  <si>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</si>
  <si>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</si>
  <si>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</si>
  <si>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</si>
  <si>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</si>
  <si>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</si>
  <si>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</si>
  <si>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</si>
  <si>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</si>
  <si>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</si>
  <si>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</si>
  <si>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</si>
  <si>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</si>
  <si>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</si>
  <si>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</si>
  <si>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</si>
  <si>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</si>
  <si>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</si>
  <si>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</si>
  <si>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</si>
  <si>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</si>
  <si>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</si>
  <si>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</si>
  <si>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</si>
  <si>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</si>
  <si>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</si>
  <si>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</si>
  <si>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</si>
  <si>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</si>
  <si>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</si>
  <si>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</si>
  <si>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</si>
  <si>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</si>
  <si>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</si>
  <si>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</si>
  <si>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</si>
  <si>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</si>
  <si>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</si>
  <si>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</si>
  <si>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</si>
  <si>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</si>
  <si>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</si>
  <si>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</si>
  <si>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</si>
  <si>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</si>
  <si>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</si>
  <si>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</si>
  <si>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</si>
  <si>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</si>
  <si>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</si>
  <si>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</si>
  <si>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</si>
  <si>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</si>
  <si>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</si>
  <si>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</si>
  <si>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</si>
  <si>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</si>
  <si>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</si>
  <si>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</si>
  <si>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</si>
  <si>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</si>
  <si>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</si>
  <si>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</si>
  <si>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</si>
  <si>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</si>
  <si>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</si>
  <si>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</si>
  <si>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</si>
  <si>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</si>
  <si>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</si>
  <si>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</si>
  <si>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</si>
  <si>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</si>
  <si>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</si>
  <si>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</si>
  <si>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</si>
  <si>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</si>
  <si>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</si>
  <si>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</si>
  <si>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</si>
  <si>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</si>
  <si>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</si>
  <si>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</si>
  <si>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</si>
  <si>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</si>
  <si>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</si>
  <si>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</si>
  <si>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</si>
  <si>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</si>
  <si>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</si>
  <si>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</si>
  <si>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</si>
  <si>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</si>
  <si>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</si>
  <si>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</si>
  <si>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</si>
  <si>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</si>
  <si>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</si>
  <si>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</si>
  <si>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</si>
  <si>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</si>
  <si>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</si>
  <si>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</si>
  <si>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</si>
  <si>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</si>
  <si>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</si>
  <si>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</si>
  <si>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</si>
  <si>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</si>
  <si>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</si>
  <si>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</si>
  <si>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</si>
  <si>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</si>
  <si>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</si>
  <si>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</si>
  <si>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</si>
  <si>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</si>
  <si>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</si>
  <si>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</si>
  <si>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</si>
  <si>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</si>
  <si>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</si>
  <si>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</si>
  <si>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</si>
  <si>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</si>
  <si>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</si>
  <si>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</si>
  <si>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</si>
  <si>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</si>
  <si>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</si>
  <si>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</si>
  <si>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</si>
  <si>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</si>
  <si>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</si>
  <si>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</si>
  <si>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</si>
  <si>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</si>
  <si>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</si>
  <si>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</si>
  <si>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</si>
  <si>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</si>
  <si>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</si>
  <si>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</si>
  <si>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</si>
  <si>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</si>
  <si>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</si>
  <si>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</si>
  <si>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</si>
  <si>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</si>
  <si>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</si>
  <si>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</si>
  <si>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</si>
  <si>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</si>
  <si>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</si>
  <si>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</si>
  <si>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</si>
  <si>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</si>
  <si>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</si>
  <si>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</si>
  <si>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</si>
  <si>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</si>
  <si>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</si>
  <si>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</si>
  <si>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</si>
  <si>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</si>
  <si>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</si>
  <si>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</si>
  <si>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</si>
  <si>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</si>
  <si>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</si>
  <si>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</si>
  <si>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</si>
  <si>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</si>
  <si>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</si>
  <si>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</si>
  <si>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</si>
  <si>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</si>
  <si>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</si>
  <si>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</si>
  <si>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</si>
  <si>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</si>
  <si>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</si>
  <si>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</si>
  <si>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</si>
  <si>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</si>
  <si>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</si>
  <si>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</si>
  <si>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</si>
  <si>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</si>
  <si>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</si>
  <si>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</si>
  <si>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</si>
  <si>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</si>
  <si>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</si>
  <si>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</si>
  <si>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</si>
  <si>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</si>
  <si>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</si>
  <si>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</si>
  <si>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</si>
  <si>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</si>
  <si>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</si>
  <si>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</si>
  <si>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</si>
  <si>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</si>
  <si>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</si>
  <si>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</si>
  <si>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</si>
  <si>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</si>
  <si>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</si>
  <si>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</si>
  <si>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</si>
  <si>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</si>
  <si>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</si>
  <si>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</si>
  <si>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</si>
  <si>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</si>
  <si>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</si>
  <si>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</si>
  <si>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</si>
  <si>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</si>
  <si>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</si>
  <si>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</si>
  <si>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</si>
  <si>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</si>
  <si>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</si>
  <si>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</si>
  <si>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</si>
  <si>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</si>
  <si>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</si>
  <si>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</si>
  <si>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</si>
  <si>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</si>
  <si>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</si>
  <si>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</si>
  <si>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</si>
  <si>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</si>
  <si>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</si>
  <si>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</si>
  <si>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</si>
  <si>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</si>
  <si>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</si>
  <si>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</si>
  <si>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</si>
  <si>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</si>
  <si>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</si>
  <si>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</si>
  <si>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</si>
  <si>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</si>
  <si>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</si>
  <si>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</si>
  <si>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</si>
  <si>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</si>
  <si>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</si>
  <si>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</si>
  <si>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</si>
  <si>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</si>
  <si>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</si>
  <si>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</si>
  <si>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</si>
  <si>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</si>
  <si>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</si>
  <si>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</si>
  <si>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</si>
  <si>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</si>
  <si>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</si>
  <si>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</si>
  <si>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</si>
  <si>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</si>
  <si>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</si>
  <si>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</si>
  <si>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</si>
  <si>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</si>
  <si>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</si>
  <si>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</si>
  <si>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</si>
  <si>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</si>
  <si>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</si>
  <si>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</si>
  <si>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</si>
  <si>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</si>
  <si>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</si>
  <si>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</si>
  <si>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</si>
  <si>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</si>
  <si>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</si>
  <si>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</si>
  <si>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</si>
  <si>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</si>
  <si>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</si>
  <si>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</si>
  <si>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</si>
  <si>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</si>
  <si>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</si>
  <si>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</si>
  <si>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</si>
  <si>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</si>
  <si>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</si>
  <si>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</si>
  <si>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</si>
  <si>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</si>
  <si>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</si>
  <si>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</si>
  <si>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</si>
  <si>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</si>
  <si>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</si>
  <si>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</si>
  <si>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</si>
  <si>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</si>
  <si>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</si>
  <si>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</si>
  <si>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</si>
  <si>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</si>
  <si>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</si>
  <si>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</si>
  <si>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</si>
  <si>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</si>
  <si>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</si>
  <si>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</si>
  <si>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</si>
  <si>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</si>
  <si>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</si>
  <si>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</si>
  <si>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</si>
  <si>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</si>
  <si>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</si>
  <si>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</si>
  <si>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</si>
  <si>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</si>
  <si>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</si>
  <si>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</si>
  <si>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</si>
  <si>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</si>
  <si>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</si>
  <si>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</si>
  <si>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</si>
  <si>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</si>
  <si>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</si>
  <si>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</si>
  <si>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</si>
  <si>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</si>
  <si>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</si>
  <si>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</si>
  <si>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</si>
  <si>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</si>
  <si>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</si>
  <si>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</si>
  <si>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</si>
  <si>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</si>
  <si>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</si>
  <si>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</si>
  <si>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</si>
  <si>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</si>
  <si>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</si>
  <si>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</si>
  <si>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</si>
  <si>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</si>
  <si>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</si>
  <si>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</si>
  <si>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</si>
  <si>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</si>
  <si>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</si>
  <si>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</si>
  <si>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</si>
  <si>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</si>
  <si>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</si>
  <si>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</si>
  <si>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</si>
  <si>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</si>
  <si>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</si>
  <si>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</si>
  <si>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</si>
  <si>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</si>
  <si>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</si>
  <si>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</si>
  <si>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</si>
  <si>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</si>
  <si>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</si>
  <si>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</si>
  <si>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</si>
  <si>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</si>
  <si>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</si>
  <si>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</si>
  <si>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</si>
  <si>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</si>
  <si>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</si>
  <si>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</si>
  <si>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</si>
  <si>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</si>
  <si>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</si>
  <si>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</si>
  <si>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</si>
  <si>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</si>
  <si>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</si>
  <si>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</si>
  <si>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</si>
  <si>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</si>
  <si>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</si>
  <si>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</si>
  <si>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</si>
  <si>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</si>
  <si>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</si>
  <si>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</si>
  <si>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</si>
  <si>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</si>
  <si>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</si>
  <si>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</si>
  <si>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</si>
  <si>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</si>
  <si>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</si>
  <si>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</si>
  <si>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</si>
  <si>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</si>
  <si>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</si>
  <si>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</si>
  <si>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</si>
  <si>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</si>
  <si>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</si>
  <si>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</si>
  <si>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</si>
  <si>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</si>
  <si>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</si>
  <si>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</si>
  <si>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</si>
  <si>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</si>
  <si>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</si>
  <si>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</si>
  <si>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</si>
  <si>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</si>
  <si>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</si>
  <si>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</si>
  <si>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</si>
  <si>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</si>
  <si>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</si>
  <si>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</si>
  <si>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</si>
  <si>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</si>
  <si>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</si>
  <si>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</si>
  <si>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</si>
  <si>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</si>
  <si>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</si>
  <si>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</si>
  <si>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</si>
  <si>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</si>
  <si>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</si>
  <si>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</si>
  <si>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</si>
  <si>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</si>
  <si>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</si>
  <si>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</si>
  <si>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</si>
  <si>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</si>
  <si>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</si>
  <si>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</si>
  <si>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</si>
  <si>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</si>
  <si>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</si>
  <si>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</si>
  <si>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</si>
  <si>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</si>
  <si>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</si>
  <si>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</si>
  <si>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</si>
  <si>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</si>
  <si>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</si>
  <si>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</si>
  <si>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</si>
  <si>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</si>
  <si>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</si>
  <si>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</si>
  <si>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</si>
  <si>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</si>
  <si>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</si>
  <si>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</si>
  <si>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</si>
  <si>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</si>
  <si>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</si>
  <si>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</si>
  <si>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</si>
  <si>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</si>
  <si>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</si>
  <si>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</si>
  <si>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</si>
  <si>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</si>
  <si>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</si>
  <si>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</si>
  <si>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</si>
  <si>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</si>
  <si>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</si>
  <si>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</si>
  <si>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</si>
  <si>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</si>
  <si>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</si>
  <si>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</si>
  <si>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</si>
  <si>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</si>
  <si>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</si>
  <si>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</si>
  <si>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</si>
  <si>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</si>
  <si>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</si>
  <si>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</si>
  <si>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</si>
  <si>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</si>
  <si>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</si>
  <si>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</si>
  <si>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</si>
  <si>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</si>
  <si>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</si>
  <si>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</si>
  <si>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</si>
  <si>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</si>
  <si>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</si>
  <si>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</si>
  <si>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</si>
  <si>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</si>
  <si>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</si>
  <si>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</si>
  <si>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</si>
  <si>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</si>
  <si>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</si>
  <si>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</si>
  <si>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</si>
  <si>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</si>
  <si>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</si>
  <si>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</si>
  <si>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</si>
  <si>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</si>
  <si>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</si>
  <si>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</si>
  <si>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</si>
  <si>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</si>
  <si>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</si>
  <si>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</si>
  <si>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</si>
  <si>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</si>
  <si>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</si>
  <si>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</si>
  <si>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</si>
  <si>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</si>
  <si>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</si>
  <si>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</si>
  <si>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</si>
  <si>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</si>
  <si>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</si>
  <si>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</si>
  <si>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</si>
  <si>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</si>
  <si>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</si>
  <si>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</si>
  <si>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</si>
  <si>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</si>
  <si>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</si>
  <si>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</si>
  <si>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</si>
  <si>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</si>
  <si>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</si>
  <si>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</si>
  <si>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</si>
  <si>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</si>
  <si>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</si>
  <si>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</si>
  <si>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</si>
  <si>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</si>
  <si>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</si>
  <si>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</si>
  <si>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</si>
  <si>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</si>
  <si>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</si>
  <si>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</si>
  <si>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</si>
  <si>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</si>
  <si>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</si>
  <si>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</si>
  <si>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</si>
  <si>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</si>
  <si>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</si>
  <si>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</si>
  <si>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</si>
  <si>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</si>
  <si>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</si>
  <si>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</si>
  <si>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</si>
  <si>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</si>
  <si>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</si>
  <si>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</si>
  <si>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</si>
  <si>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</si>
  <si>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</si>
  <si>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</si>
  <si>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</si>
  <si>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</si>
  <si>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</si>
  <si>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</si>
  <si>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</si>
  <si>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</si>
  <si>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</si>
  <si>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</si>
  <si>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</si>
  <si>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</si>
  <si>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</si>
  <si>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</si>
  <si>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</si>
  <si>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</si>
  <si>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</si>
  <si>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</si>
  <si>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</si>
  <si>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</si>
  <si>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</si>
  <si>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</si>
  <si>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</si>
  <si>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</si>
  <si>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</si>
  <si>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</si>
  <si>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</si>
  <si>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</si>
  <si>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</si>
  <si>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</si>
  <si>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</si>
  <si>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</si>
  <si>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</si>
  <si>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</si>
  <si>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</si>
  <si>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</si>
  <si>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</si>
  <si>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</si>
  <si>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</si>
  <si>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</si>
  <si>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</si>
  <si>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</si>
  <si>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</si>
  <si>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</si>
  <si>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</si>
  <si>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</si>
  <si>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</si>
  <si>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</si>
  <si>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</si>
  <si>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</si>
  <si>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</si>
  <si>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</si>
  <si>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</si>
  <si>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</si>
  <si>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</si>
  <si>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</si>
  <si>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</si>
  <si>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</si>
  <si>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</si>
  <si>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</si>
  <si>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</si>
  <si>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</si>
  <si>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</si>
  <si>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</si>
  <si>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</si>
  <si>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</si>
  <si>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</si>
  <si>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</si>
  <si>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</si>
  <si>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</si>
  <si>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</si>
  <si>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</si>
  <si>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</si>
  <si>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</si>
  <si>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</si>
  <si>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</si>
  <si>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</si>
  <si>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</si>
  <si>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</si>
  <si>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</si>
  <si>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</si>
  <si>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</si>
  <si>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</si>
  <si>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</si>
  <si>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</si>
  <si>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</si>
  <si>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</si>
  <si>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</si>
  <si>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</si>
  <si>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</si>
  <si>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</si>
  <si>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</si>
  <si>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</si>
  <si>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</si>
  <si>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</si>
  <si>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</si>
  <si>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</si>
  <si>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</si>
  <si>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</si>
  <si>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</si>
  <si>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</si>
  <si>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</si>
  <si>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</si>
  <si>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</si>
  <si>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</si>
  <si>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</si>
  <si>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</si>
  <si>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</si>
  <si>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</si>
  <si>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</si>
  <si>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</si>
  <si>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</si>
  <si>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</si>
  <si>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</si>
  <si>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</si>
  <si>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</si>
  <si>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</si>
  <si>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</si>
  <si>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</si>
  <si>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</si>
  <si>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</si>
  <si>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</si>
  <si>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</si>
  <si>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</si>
  <si>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</si>
  <si>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</si>
  <si>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</si>
  <si>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</si>
  <si>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</si>
  <si>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</si>
  <si>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</si>
  <si>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</si>
  <si>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</si>
  <si>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</si>
  <si>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</si>
  <si>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</si>
  <si>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</si>
  <si>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</si>
  <si>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</si>
  <si>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</si>
  <si>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</si>
  <si>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</si>
  <si>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</si>
  <si>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</si>
  <si>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</si>
  <si>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</si>
  <si>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</si>
  <si>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</si>
  <si>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</si>
  <si>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</si>
  <si>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</si>
  <si>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</si>
  <si>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</si>
  <si>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</si>
  <si>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</si>
  <si>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</si>
  <si>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</si>
  <si>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</si>
  <si>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</si>
  <si>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</si>
  <si>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</si>
  <si>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</si>
  <si>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</si>
  <si>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</si>
  <si>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</si>
  <si>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</si>
  <si>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</si>
  <si>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</si>
  <si>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</si>
  <si>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</si>
  <si>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</si>
  <si>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</si>
  <si>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</si>
  <si>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</si>
  <si>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</si>
  <si>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</si>
  <si>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</si>
  <si>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</si>
  <si>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</si>
  <si>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</si>
  <si>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</si>
  <si>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</si>
  <si>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</si>
  <si>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</si>
  <si>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</si>
  <si>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</si>
  <si>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</si>
  <si>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</si>
  <si>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</si>
  <si>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</si>
  <si>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</si>
  <si>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</si>
  <si>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</si>
  <si>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</si>
  <si>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</si>
  <si>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</si>
  <si>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</si>
  <si>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</si>
  <si>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</si>
  <si>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</si>
  <si>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</si>
  <si>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</si>
  <si>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</si>
  <si>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</si>
  <si>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</si>
  <si>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</si>
  <si>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</si>
  <si>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</si>
  <si>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</si>
  <si>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</si>
  <si>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</si>
  <si>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</si>
  <si>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</si>
  <si>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</si>
  <si>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</si>
  <si>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</si>
  <si>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</si>
  <si>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</si>
  <si>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</si>
  <si>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</si>
  <si>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</si>
  <si>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</si>
  <si>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</si>
  <si>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</si>
  <si>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</si>
  <si>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</si>
  <si>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</si>
  <si>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</si>
  <si>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</si>
  <si>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</si>
  <si>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</si>
  <si>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</si>
  <si>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</si>
  <si>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</si>
  <si>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</si>
  <si>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</si>
  <si>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</si>
  <si>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</si>
  <si>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</si>
  <si>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</si>
  <si>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</si>
  <si>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</si>
  <si>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</si>
  <si>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</si>
  <si>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</si>
  <si>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</si>
  <si>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</si>
  <si>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</si>
  <si>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</si>
  <si>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</si>
  <si>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</si>
  <si>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</si>
  <si>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</si>
  <si>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</si>
  <si>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</si>
  <si>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</si>
  <si>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</si>
  <si>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</si>
  <si>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</si>
  <si>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</si>
  <si>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</si>
  <si>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</si>
  <si>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</si>
  <si>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</si>
  <si>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</si>
  <si>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</si>
  <si>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</si>
  <si>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</si>
  <si>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</si>
  <si>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</si>
  <si>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</si>
  <si>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</si>
  <si>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</si>
  <si>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</si>
  <si>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</si>
  <si>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</si>
  <si>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</si>
  <si>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</si>
  <si>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</si>
  <si>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</si>
  <si>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</si>
  <si>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</si>
  <si>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</si>
  <si>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</si>
  <si>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</si>
  <si>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</si>
  <si>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</si>
  <si>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</si>
  <si>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</si>
  <si>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</si>
  <si>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</si>
  <si>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</si>
  <si>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</si>
  <si>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</si>
  <si>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</si>
  <si>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</si>
  <si>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</si>
  <si>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</si>
  <si>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</si>
  <si>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</si>
  <si>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</si>
  <si>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</si>
  <si>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</si>
  <si>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</si>
  <si>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</si>
  <si>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</si>
  <si>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</si>
  <si>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</si>
  <si>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</si>
  <si>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</si>
  <si>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</si>
  <si>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</si>
  <si>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</si>
  <si>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</si>
  <si>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</si>
  <si>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</si>
  <si>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</si>
  <si>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</si>
  <si>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</si>
  <si>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</si>
  <si>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</si>
  <si>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</si>
  <si>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</si>
  <si>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</si>
  <si>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</si>
  <si>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</si>
  <si>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</si>
  <si>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</si>
  <si>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</si>
  <si>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</si>
  <si>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</si>
  <si>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</si>
  <si>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</si>
  <si>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</si>
  <si>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</si>
  <si>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</si>
  <si>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</si>
  <si>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</si>
  <si>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</si>
  <si>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</si>
  <si>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</si>
  <si>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</si>
  <si>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</si>
  <si>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</si>
  <si>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</si>
  <si>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</si>
  <si>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</si>
  <si>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</si>
  <si>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</si>
  <si>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</si>
  <si>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</si>
  <si>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</si>
  <si>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</si>
  <si>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</si>
  <si>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</si>
  <si>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</si>
  <si>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</si>
  <si>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</si>
  <si>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</si>
  <si>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</si>
  <si>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</si>
  <si>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</si>
  <si>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</si>
  <si>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</si>
  <si>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</si>
  <si>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</si>
  <si>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</si>
  <si>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</si>
  <si>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</si>
  <si>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</si>
  <si>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</si>
  <si>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</si>
  <si>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</si>
  <si>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</si>
  <si>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</si>
  <si>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</si>
  <si>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</si>
  <si>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</si>
  <si>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</si>
  <si>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</si>
  <si>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</si>
  <si>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</si>
  <si>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</si>
  <si>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</si>
  <si>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</si>
  <si>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</si>
  <si>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</si>
  <si>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</si>
  <si>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</si>
  <si>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</si>
  <si>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</si>
  <si>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</si>
  <si>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</si>
  <si>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</si>
  <si>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</si>
  <si>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</si>
  <si>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</si>
  <si>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</si>
  <si>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</si>
  <si>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</si>
  <si>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</si>
  <si>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</si>
  <si>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</si>
  <si>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</si>
  <si>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</si>
  <si>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</si>
  <si>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</si>
  <si>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</si>
  <si>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</si>
  <si>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</si>
  <si>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</si>
  <si>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</si>
  <si>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</si>
  <si>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</si>
  <si>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</si>
  <si>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</si>
  <si>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</si>
  <si>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</si>
  <si>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</si>
  <si>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</si>
  <si>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</si>
  <si>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</si>
  <si>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</si>
  <si>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</si>
  <si>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</si>
  <si>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</si>
  <si>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</si>
  <si>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</si>
  <si>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</si>
  <si>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</si>
  <si>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</si>
  <si>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</si>
  <si>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</si>
  <si>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</si>
  <si>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</si>
  <si>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</si>
  <si>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</si>
  <si>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</si>
  <si>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</si>
  <si>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</si>
  <si>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</si>
  <si>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</si>
  <si>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</si>
  <si>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</si>
  <si>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</si>
  <si>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</si>
  <si>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</si>
  <si>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</si>
  <si>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</si>
  <si>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</si>
  <si>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</si>
  <si>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</si>
  <si>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</si>
  <si>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</si>
  <si>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</si>
  <si>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</si>
  <si>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</si>
  <si>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</si>
  <si>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</si>
  <si>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</si>
  <si>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</si>
  <si>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</si>
  <si>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</si>
  <si>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</si>
  <si>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</si>
  <si>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</si>
  <si>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</si>
  <si>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</si>
  <si>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</si>
  <si>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</si>
  <si>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</si>
  <si>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</si>
  <si>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</si>
  <si>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</si>
  <si>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</si>
  <si>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</si>
  <si>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</si>
  <si>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</si>
  <si>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</si>
  <si>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</si>
  <si>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</si>
  <si>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</si>
  <si>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</si>
  <si>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</si>
  <si>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</si>
  <si>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</si>
  <si>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</si>
  <si>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</si>
  <si>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</si>
  <si>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</si>
  <si>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</si>
  <si>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</si>
  <si>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</si>
  <si>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</si>
  <si>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</si>
  <si>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</si>
  <si>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</si>
  <si>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</si>
  <si>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</si>
  <si>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</si>
  <si>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</si>
  <si>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</si>
  <si>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</si>
  <si>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</si>
  <si>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</si>
  <si>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</si>
  <si>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</si>
  <si>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</si>
  <si>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</si>
  <si>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</si>
  <si>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</si>
  <si>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</si>
  <si>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</si>
  <si>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</si>
  <si>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</si>
  <si>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</si>
  <si>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</si>
  <si>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</si>
  <si>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</si>
  <si>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</si>
  <si>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</si>
  <si>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</si>
  <si>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</si>
  <si>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</si>
  <si>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</si>
  <si>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</si>
  <si>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</si>
  <si>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</si>
  <si>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</si>
  <si>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</si>
  <si>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</si>
  <si>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</si>
  <si>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</si>
  <si>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</si>
  <si>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</si>
  <si>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</si>
  <si>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</si>
  <si>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</si>
  <si>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</si>
  <si>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</si>
  <si>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</si>
  <si>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</si>
  <si>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</si>
  <si>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</si>
  <si>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</si>
  <si>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</si>
  <si>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</si>
  <si>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</si>
  <si>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</si>
  <si>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</si>
  <si>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</si>
  <si>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</si>
  <si>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</si>
  <si>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</si>
  <si>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</si>
  <si>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</si>
  <si>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</si>
  <si>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</si>
  <si>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</si>
  <si>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</si>
  <si>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</si>
  <si>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</si>
  <si>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</si>
  <si>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</si>
  <si>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</si>
  <si>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</si>
  <si>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</si>
  <si>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</si>
  <si>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</si>
  <si>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</si>
  <si>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</si>
  <si>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</si>
  <si>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</si>
  <si>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</si>
  <si>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</si>
  <si>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</si>
  <si>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</si>
  <si>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</si>
  <si>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</si>
  <si>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</si>
  <si>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</si>
  <si>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</si>
  <si>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</si>
  <si>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</si>
  <si>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</si>
  <si>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</si>
  <si>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</si>
  <si>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</si>
  <si>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</si>
  <si>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</si>
  <si>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</si>
  <si>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</si>
  <si>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</si>
  <si>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</si>
  <si>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</si>
  <si>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</si>
  <si>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</si>
  <si>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</si>
  <si>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</si>
  <si>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</si>
  <si>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</si>
  <si>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</si>
  <si>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</si>
  <si>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</si>
  <si>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</si>
  <si>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</si>
  <si>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</si>
  <si>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</si>
  <si>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</si>
  <si>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</si>
  <si>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</si>
  <si>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</si>
  <si>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</si>
  <si>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</si>
  <si>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</si>
  <si>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</si>
  <si>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</si>
  <si>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</si>
  <si>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</si>
  <si>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</si>
  <si>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</si>
  <si>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</si>
  <si>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</si>
  <si>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</si>
  <si>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</si>
  <si>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</si>
  <si>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</si>
  <si>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</si>
  <si>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</si>
  <si>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</si>
  <si>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</si>
  <si>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</si>
  <si>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</si>
  <si>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</si>
  <si>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</si>
  <si>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</si>
  <si>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</si>
  <si>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</si>
  <si>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</si>
  <si>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</si>
  <si>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</si>
  <si>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</si>
  <si>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</si>
  <si>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</si>
  <si>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</si>
  <si>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</si>
  <si>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</si>
  <si>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</si>
  <si>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</si>
  <si>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</si>
  <si>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</si>
  <si>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</si>
  <si>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</si>
  <si>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</si>
  <si>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</si>
  <si>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</si>
  <si>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</si>
  <si>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</si>
  <si>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</si>
  <si>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</si>
  <si>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</si>
  <si>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</si>
  <si>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</si>
  <si>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</si>
  <si>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</si>
  <si>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</si>
  <si>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</si>
  <si>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</si>
  <si>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</si>
  <si>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</si>
  <si>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</si>
  <si>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</si>
  <si>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</si>
  <si>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</si>
  <si>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</si>
  <si>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</si>
  <si>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</si>
  <si>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</si>
  <si>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</si>
  <si>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</si>
  <si>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</si>
  <si>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</si>
  <si>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</si>
  <si>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</si>
  <si>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</si>
  <si>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</si>
  <si>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</si>
  <si>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</si>
  <si>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</si>
  <si>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</si>
  <si>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</si>
  <si>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</si>
  <si>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</si>
  <si>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</si>
  <si>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</si>
  <si>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</si>
  <si>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</si>
  <si>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</si>
  <si>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</si>
  <si>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</si>
  <si>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</si>
  <si>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</si>
  <si>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</si>
  <si>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</si>
  <si>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</si>
  <si>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</si>
  <si>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</si>
  <si>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</si>
  <si>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</si>
  <si>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</si>
  <si>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</si>
  <si>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</si>
  <si>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</si>
  <si>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</si>
  <si>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</si>
  <si>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</si>
  <si>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</si>
  <si>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</si>
  <si>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</si>
  <si>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</si>
  <si>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</si>
  <si>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</si>
  <si>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</si>
  <si>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</si>
  <si>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</si>
  <si>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</si>
  <si>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</si>
  <si>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</si>
  <si>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</si>
  <si>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</si>
  <si>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</si>
  <si>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</si>
  <si>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</si>
  <si>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</si>
  <si>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</si>
  <si>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</si>
  <si>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</si>
  <si>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</si>
  <si>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</si>
  <si>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</si>
  <si>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</si>
  <si>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</si>
  <si>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</si>
  <si>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</si>
  <si>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</si>
  <si>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</si>
  <si>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</si>
  <si>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</si>
  <si>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</si>
  <si>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</si>
  <si>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</si>
  <si>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</si>
  <si>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</si>
  <si>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</si>
  <si>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</si>
  <si>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</si>
  <si>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</si>
  <si>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</si>
  <si>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</si>
  <si>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</si>
  <si>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</si>
  <si>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</si>
  <si>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</si>
  <si>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</si>
  <si>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</si>
  <si>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</si>
  <si>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</si>
  <si>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</si>
  <si>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</si>
  <si>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</si>
  <si>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</si>
  <si>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</si>
  <si>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</si>
  <si>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</si>
  <si>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</si>
  <si>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</si>
  <si>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</si>
  <si>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</si>
  <si>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</si>
  <si>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</si>
  <si>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</si>
  <si>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</si>
  <si>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</si>
  <si>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</si>
  <si>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</si>
  <si>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</si>
  <si>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</si>
  <si>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</si>
  <si>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</si>
  <si>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</si>
  <si>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</si>
  <si>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</si>
  <si>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</si>
  <si>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</si>
  <si>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</si>
  <si>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</si>
  <si>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</si>
  <si>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</si>
  <si>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</si>
  <si>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</si>
  <si>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</si>
  <si>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</si>
  <si>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</si>
  <si>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</si>
  <si>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</si>
  <si>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</si>
  <si>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</si>
  <si>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</si>
  <si>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</si>
  <si>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</si>
  <si>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</si>
  <si>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</si>
  <si>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</si>
  <si>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</si>
  <si>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</si>
  <si>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</si>
  <si>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</si>
  <si>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</si>
  <si>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</si>
  <si>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</si>
  <si>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</si>
  <si>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</si>
  <si>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</si>
  <si>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</si>
  <si>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</si>
  <si>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</si>
  <si>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</si>
  <si>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</si>
  <si>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</si>
  <si>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</si>
  <si>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</si>
  <si>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</si>
  <si>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</si>
  <si>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</si>
  <si>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</si>
  <si>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</si>
  <si>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</si>
  <si>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</si>
  <si>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</si>
  <si>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</si>
  <si>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</si>
  <si>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</si>
  <si>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</si>
  <si>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</si>
  <si>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</si>
  <si>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</si>
  <si>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</si>
  <si>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</si>
  <si>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</si>
  <si>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</si>
  <si>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</si>
  <si>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</si>
  <si>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</si>
  <si>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</si>
  <si>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</si>
  <si>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</si>
  <si>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</si>
  <si>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</si>
  <si>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</si>
  <si>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</si>
  <si>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</si>
  <si>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</si>
  <si>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</si>
  <si>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</si>
  <si>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</si>
  <si>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</si>
  <si>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</si>
  <si>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</si>
  <si>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</si>
  <si>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</si>
  <si>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</si>
  <si>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</si>
  <si>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</si>
  <si>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</si>
  <si>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</si>
  <si>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</si>
  <si>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</si>
  <si>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</si>
  <si>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</si>
  <si>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</si>
  <si>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</si>
  <si>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</si>
  <si>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</si>
  <si>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</si>
  <si>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</si>
  <si>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</si>
  <si>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</si>
  <si>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</si>
  <si>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</si>
  <si>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</si>
  <si>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</si>
  <si>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</si>
  <si>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</si>
  <si>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</si>
  <si>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</si>
  <si>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</si>
  <si>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</si>
  <si>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</si>
  <si>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</si>
  <si>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</si>
  <si>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</si>
  <si>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</si>
  <si>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</si>
  <si>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</si>
  <si>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</si>
  <si>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</si>
  <si>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</si>
  <si>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</si>
  <si>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</si>
  <si>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</si>
  <si>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</si>
  <si>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</si>
  <si>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</si>
  <si>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</si>
  <si>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</si>
  <si>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</si>
  <si>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</si>
  <si>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</si>
  <si>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</si>
  <si>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</si>
  <si>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</si>
  <si>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</si>
  <si>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</si>
  <si>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</si>
  <si>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</si>
  <si>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</si>
  <si>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</si>
  <si>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</si>
  <si>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</si>
  <si>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</si>
  <si>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</si>
  <si>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</si>
  <si>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</si>
  <si>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</si>
  <si>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</si>
  <si>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</si>
  <si>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</si>
  <si>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</si>
  <si>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</si>
  <si>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</si>
  <si>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</si>
  <si>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</si>
  <si>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</si>
  <si>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</si>
  <si>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</si>
  <si>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</si>
  <si>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</si>
  <si>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</si>
  <si>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</si>
  <si>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</si>
  <si>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</si>
  <si>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</si>
  <si>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</si>
  <si>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</si>
  <si>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</si>
  <si>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</si>
  <si>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</si>
  <si>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</si>
  <si>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</si>
  <si>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</si>
  <si>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</si>
  <si>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</si>
  <si>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</si>
  <si>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</si>
  <si>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</si>
  <si>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</si>
  <si>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</si>
  <si>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</si>
  <si>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</si>
  <si>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</si>
  <si>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</si>
  <si>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</si>
  <si>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</si>
  <si>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</si>
  <si>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</si>
  <si>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</si>
  <si>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</si>
  <si>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</si>
  <si>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</si>
  <si>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</si>
  <si>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</si>
  <si>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</si>
  <si>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</si>
  <si>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</si>
  <si>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</si>
  <si>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</si>
  <si>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</si>
  <si>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</si>
  <si>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</si>
  <si>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</si>
  <si>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</si>
  <si>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</si>
  <si>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</si>
  <si>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</si>
  <si>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</si>
  <si>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</si>
  <si>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</si>
  <si>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</si>
  <si>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</si>
  <si>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</si>
  <si>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</si>
  <si>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</si>
  <si>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</si>
  <si>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</si>
  <si>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</si>
  <si>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</si>
  <si>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</si>
  <si>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</si>
  <si>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</si>
  <si>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</si>
  <si>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</si>
  <si>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</si>
  <si>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</si>
  <si>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</si>
  <si>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</si>
  <si>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</si>
  <si>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</si>
  <si>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</si>
  <si>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</si>
  <si>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</si>
  <si>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</si>
  <si>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</si>
  <si>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</si>
  <si>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</si>
  <si>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</si>
  <si>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</si>
  <si>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</si>
  <si>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</si>
  <si>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</si>
  <si>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</si>
  <si>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</si>
  <si>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</si>
  <si>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</si>
  <si>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</si>
  <si>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</si>
  <si>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</si>
  <si>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</si>
  <si>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</si>
  <si>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</si>
  <si>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</si>
  <si>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</si>
  <si>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</si>
  <si>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</si>
  <si>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</si>
  <si>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</si>
  <si>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</si>
  <si>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</si>
  <si>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</si>
  <si>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</si>
  <si>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</si>
  <si>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</si>
  <si>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</si>
  <si>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</si>
  <si>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</si>
  <si>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</si>
  <si>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</si>
  <si>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</si>
  <si>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</si>
  <si>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</si>
  <si>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</si>
  <si>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</si>
  <si>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</si>
  <si>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</si>
  <si>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</si>
  <si>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</si>
  <si>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</si>
  <si>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</si>
  <si>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</si>
  <si>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</si>
  <si>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</si>
  <si>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</si>
  <si>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</si>
  <si>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</si>
  <si>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</si>
  <si>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</si>
  <si>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</si>
  <si>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</si>
  <si>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</si>
  <si>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</si>
  <si>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</si>
  <si>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</si>
  <si>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</si>
  <si>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</si>
  <si>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</si>
  <si>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</si>
  <si>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</si>
  <si>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</si>
  <si>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</si>
  <si>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</si>
  <si>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</si>
  <si>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</si>
  <si>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</si>
  <si>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</si>
  <si>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</si>
  <si>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</si>
  <si>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</si>
  <si>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</si>
  <si>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</si>
  <si>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</si>
  <si>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</si>
  <si>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</si>
  <si>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</si>
  <si>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</si>
  <si>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</si>
  <si>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</si>
  <si>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</si>
  <si>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</si>
  <si>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</si>
  <si>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</si>
  <si>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</si>
  <si>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</si>
  <si>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</si>
  <si>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</si>
  <si>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</si>
  <si>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</si>
  <si>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</si>
  <si>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</si>
  <si>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</si>
  <si>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</si>
  <si>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</si>
  <si>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</si>
  <si>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</si>
  <si>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</si>
  <si>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</si>
  <si>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</si>
  <si>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</si>
  <si>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</si>
  <si>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</si>
  <si>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</si>
  <si>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</si>
  <si>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</si>
  <si>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</si>
  <si>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</si>
  <si>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</si>
  <si>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</si>
  <si>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</si>
  <si>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</si>
  <si>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</si>
  <si>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</si>
  <si>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</si>
  <si>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</si>
  <si>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</si>
  <si>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</si>
  <si>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</si>
  <si>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</si>
  <si>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</si>
  <si>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</si>
  <si>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</si>
  <si>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</si>
  <si>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</si>
  <si>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</si>
  <si>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</si>
  <si>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</si>
  <si>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</si>
  <si>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</si>
  <si>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</si>
  <si>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</si>
  <si>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</si>
  <si>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</si>
  <si>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</si>
  <si>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</si>
  <si>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</si>
  <si>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</si>
  <si>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</si>
  <si>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</si>
  <si>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</si>
  <si>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</si>
  <si>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</si>
  <si>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</si>
  <si>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</si>
  <si>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</si>
  <si>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</si>
  <si>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</si>
  <si>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</si>
  <si>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</si>
  <si>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</si>
  <si>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</si>
  <si>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</si>
  <si>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</si>
  <si>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</si>
  <si>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</si>
  <si>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</si>
  <si>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</si>
  <si>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</si>
  <si>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</si>
  <si>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</si>
  <si>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</si>
  <si>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</si>
  <si>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</si>
  <si>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</si>
  <si>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</si>
  <si>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</si>
  <si>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</si>
  <si>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</si>
  <si>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</si>
  <si>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</si>
  <si>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</si>
  <si>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</si>
  <si>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</si>
  <si>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</si>
  <si>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</si>
  <si>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</si>
  <si>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</si>
  <si>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</si>
  <si>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</si>
  <si>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</si>
  <si>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</si>
  <si>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</si>
  <si>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</si>
  <si>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</si>
  <si>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</si>
  <si>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</si>
  <si>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</si>
  <si>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</si>
  <si>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</si>
  <si>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</si>
  <si>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</si>
  <si>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</si>
  <si>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</si>
  <si>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</si>
  <si>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</si>
  <si>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</si>
  <si>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</si>
  <si>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</si>
  <si>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</si>
  <si>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</si>
  <si>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</si>
  <si>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</si>
  <si>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</si>
  <si>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</si>
  <si>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</si>
  <si>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</si>
  <si>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</si>
  <si>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</si>
  <si>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</si>
  <si>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</si>
  <si>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</si>
  <si>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</si>
  <si>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</si>
  <si>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</si>
  <si>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</si>
  <si>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</si>
  <si>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</si>
  <si>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</si>
  <si>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</si>
  <si>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</si>
  <si>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</si>
  <si>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</si>
  <si>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</si>
  <si>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</si>
  <si>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</si>
  <si>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</si>
  <si>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</si>
  <si>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</si>
  <si>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</si>
  <si>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</si>
  <si>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</si>
  <si>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</si>
  <si>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</si>
  <si>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</si>
  <si>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</si>
  <si>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</si>
  <si>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</si>
  <si>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</si>
  <si>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</si>
  <si>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</si>
  <si>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</si>
  <si>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</si>
  <si>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</si>
  <si>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</si>
  <si>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</si>
  <si>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</si>
  <si>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</si>
  <si>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</si>
  <si>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</si>
  <si>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</si>
  <si>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</si>
  <si>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</si>
  <si>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</si>
  <si>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</si>
  <si>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</si>
  <si>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</si>
  <si>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</si>
  <si>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</si>
  <si>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</si>
  <si>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</si>
  <si>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</si>
  <si>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</si>
  <si>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</si>
  <si>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</si>
  <si>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</si>
  <si>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</si>
  <si>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</si>
  <si>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</si>
  <si>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</si>
  <si>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</si>
  <si>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</si>
  <si>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</si>
  <si>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</si>
  <si>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</si>
  <si>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</si>
  <si>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</si>
  <si>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</si>
  <si>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</si>
  <si>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</si>
  <si>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</si>
  <si>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</si>
  <si>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</si>
  <si>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</si>
  <si>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</si>
  <si>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</si>
  <si>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</si>
  <si>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</si>
  <si>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</si>
  <si>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</si>
  <si>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</si>
  <si>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</si>
  <si>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</si>
  <si>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</si>
  <si>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</si>
  <si>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</si>
  <si>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</si>
  <si>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</si>
  <si>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</si>
  <si>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</si>
  <si>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</si>
  <si>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</si>
  <si>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</si>
  <si>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</si>
  <si>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</si>
  <si>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</si>
  <si>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</si>
  <si>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</si>
  <si>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</si>
  <si>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</si>
  <si>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</si>
  <si>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</si>
  <si>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</si>
  <si>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</si>
  <si>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</si>
  <si>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</si>
  <si>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</si>
  <si>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</si>
  <si>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</si>
  <si>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</si>
  <si>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</si>
  <si>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</si>
  <si>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</si>
  <si>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</si>
  <si>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</si>
  <si>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</si>
  <si>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</si>
  <si>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</si>
  <si>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</si>
  <si>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</si>
  <si>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</si>
  <si>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</si>
  <si>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</si>
  <si>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</si>
  <si>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</si>
  <si>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</si>
  <si>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</si>
  <si>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</si>
  <si>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</si>
  <si>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</si>
  <si>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</si>
  <si>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</si>
  <si>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</si>
  <si>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</si>
  <si>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</si>
  <si>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</si>
  <si>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</si>
  <si>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</si>
  <si>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</si>
  <si>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</si>
  <si>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</si>
  <si>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</si>
  <si>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</si>
  <si>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</si>
  <si>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</si>
  <si>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</si>
  <si>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</si>
  <si>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</si>
  <si>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</si>
  <si>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</si>
  <si>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</si>
  <si>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</si>
  <si>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</si>
  <si>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</si>
  <si>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</si>
  <si>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</si>
  <si>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</si>
  <si>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</si>
  <si>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</si>
  <si>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</si>
  <si>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</si>
  <si>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</si>
  <si>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</si>
  <si>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</si>
  <si>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</si>
  <si>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</si>
  <si>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</si>
  <si>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</si>
  <si>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</si>
  <si>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</si>
  <si>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</si>
  <si>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</si>
  <si>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</si>
  <si>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</si>
  <si>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</si>
  <si>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</si>
  <si>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</si>
  <si>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</si>
  <si>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</si>
  <si>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</si>
  <si>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</si>
  <si>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</si>
  <si>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</si>
  <si>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</si>
  <si>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</si>
  <si>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</si>
  <si>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</si>
  <si>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</si>
  <si>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</si>
  <si>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</si>
  <si>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</si>
  <si>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</si>
  <si>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</si>
  <si>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</si>
  <si>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</si>
  <si>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</si>
  <si>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</si>
  <si>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</si>
  <si>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</si>
  <si>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</si>
  <si>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</si>
  <si>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</si>
  <si>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</si>
  <si>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</si>
  <si>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</si>
  <si>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</si>
  <si>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</si>
  <si>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</si>
  <si>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</si>
  <si>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</si>
  <si>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</si>
  <si>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</si>
  <si>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</si>
  <si>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</si>
  <si>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</si>
  <si>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</si>
  <si>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</si>
  <si>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</si>
  <si>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</si>
  <si>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</si>
  <si>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</si>
  <si>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</si>
  <si>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</si>
  <si>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</si>
  <si>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</si>
  <si>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</si>
  <si>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</si>
  <si>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</si>
  <si>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</si>
  <si>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</si>
  <si>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</si>
  <si>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</si>
  <si>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</si>
  <si>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</si>
  <si>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</si>
  <si>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</si>
  <si>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</si>
  <si>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</si>
  <si>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</si>
  <si>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</si>
  <si>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</si>
  <si>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</si>
  <si>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</si>
  <si>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</si>
  <si>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</si>
  <si>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</si>
  <si>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</si>
  <si>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</si>
  <si>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</si>
  <si>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</si>
  <si>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</si>
  <si>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</si>
  <si>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</si>
  <si>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</si>
  <si>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</si>
  <si>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</si>
  <si>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</si>
  <si>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</si>
  <si>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</si>
  <si>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</si>
  <si>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</si>
  <si>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</si>
  <si>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</si>
  <si>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</si>
  <si>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</si>
  <si>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</si>
  <si>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</si>
  <si>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</si>
  <si>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</si>
  <si>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</si>
  <si>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</si>
  <si>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</si>
  <si>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</si>
  <si>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</si>
  <si>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</si>
  <si>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</si>
  <si>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</si>
  <si>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</si>
  <si>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</si>
  <si>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</si>
  <si>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</si>
  <si>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</si>
  <si>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</si>
  <si>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</si>
  <si>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</si>
  <si>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</si>
  <si>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</si>
  <si>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</si>
  <si>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</si>
  <si>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</si>
  <si>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</si>
  <si>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</si>
  <si>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</si>
  <si>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</si>
  <si>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</si>
  <si>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</si>
  <si>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</si>
  <si>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</si>
  <si>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</si>
  <si>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</si>
  <si>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</si>
  <si>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</si>
  <si>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</si>
  <si>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</si>
  <si>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</si>
  <si>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</si>
  <si>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</si>
  <si>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</si>
  <si>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</si>
  <si>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</si>
  <si>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</si>
  <si>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</si>
  <si>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</si>
  <si>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</si>
  <si>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</si>
  <si>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</si>
  <si>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</si>
  <si>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</si>
  <si>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</si>
  <si>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</si>
  <si>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</si>
  <si>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</si>
  <si>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</si>
  <si>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</si>
  <si>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</si>
  <si>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</si>
  <si>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</si>
  <si>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</si>
  <si>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</si>
  <si>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</si>
  <si>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</si>
  <si>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</si>
  <si>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</si>
  <si>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</si>
  <si>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</si>
  <si>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</si>
  <si>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</si>
  <si>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</si>
  <si>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</si>
  <si>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</si>
  <si>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</si>
  <si>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</si>
  <si>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</si>
  <si>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</si>
  <si>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</si>
  <si>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</si>
  <si>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</si>
  <si>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</si>
  <si>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</si>
  <si>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</si>
  <si>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</si>
  <si>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</si>
  <si>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</si>
  <si>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</si>
  <si>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</si>
  <si>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</si>
  <si>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</si>
  <si>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</si>
  <si>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</si>
  <si>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</si>
  <si>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</si>
  <si>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</si>
  <si>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</si>
  <si>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</si>
  <si>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</si>
  <si>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</si>
  <si>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</si>
  <si>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</si>
  <si>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</si>
  <si>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</si>
  <si>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</si>
  <si>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</si>
  <si>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</si>
  <si>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</si>
  <si>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</si>
  <si>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</si>
  <si>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</si>
  <si>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</si>
  <si>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</si>
  <si>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</si>
  <si>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</si>
  <si>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</si>
  <si>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</si>
  <si>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</si>
  <si>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</si>
  <si>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</si>
  <si>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</si>
  <si>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</si>
  <si>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</si>
  <si>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</si>
  <si>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</si>
  <si>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</si>
  <si>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</si>
  <si>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</si>
  <si>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</si>
  <si>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</si>
  <si>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</si>
  <si>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</si>
  <si>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</si>
  <si>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</si>
  <si>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</si>
  <si>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</si>
  <si>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</si>
  <si>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</si>
  <si>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</si>
  <si>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</si>
  <si>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</si>
  <si>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</si>
  <si>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</si>
  <si>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</si>
  <si>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</si>
  <si>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</si>
  <si>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</si>
  <si>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</si>
  <si>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</si>
  <si>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</si>
  <si>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</si>
  <si>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</si>
  <si>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</si>
  <si>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</si>
  <si>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</si>
  <si>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</si>
  <si>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</si>
  <si>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</si>
  <si>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</si>
  <si>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</si>
  <si>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</si>
  <si>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</si>
  <si>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</si>
  <si>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</si>
  <si>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</si>
  <si>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</si>
  <si>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</si>
  <si>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</si>
  <si>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</si>
  <si>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</si>
  <si>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</si>
  <si>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</si>
  <si>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</si>
  <si>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</si>
  <si>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</si>
  <si>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</si>
  <si>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</si>
  <si>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</si>
  <si>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</si>
  <si>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</si>
  <si>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</si>
  <si>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</si>
  <si>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</si>
  <si>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</si>
  <si>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</si>
  <si>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</si>
  <si>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</si>
  <si>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</si>
  <si>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</si>
  <si>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</si>
  <si>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</si>
  <si>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</si>
  <si>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</si>
  <si>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</si>
  <si>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</si>
  <si>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</si>
  <si>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</si>
  <si>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</si>
  <si>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</si>
  <si>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</si>
  <si>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</si>
  <si>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</si>
  <si>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</si>
  <si>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</si>
  <si>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</si>
  <si>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</si>
  <si>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</si>
  <si>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</si>
  <si>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</si>
  <si>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</si>
  <si>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</si>
  <si>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</si>
  <si>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</si>
  <si>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</si>
  <si>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</si>
  <si>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</si>
  <si>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</si>
  <si>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</si>
  <si>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</si>
  <si>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</si>
  <si>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</si>
  <si>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</si>
  <si>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</si>
  <si>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</si>
  <si>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</si>
  <si>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</si>
  <si>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</si>
  <si>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</si>
  <si>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</si>
  <si>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</si>
  <si>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</si>
  <si>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</si>
  <si>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</si>
  <si>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</si>
  <si>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</si>
  <si>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</si>
  <si>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</si>
  <si>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</si>
  <si>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</si>
  <si>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</si>
  <si>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</si>
  <si>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</si>
  <si>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</si>
  <si>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</si>
  <si>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</si>
  <si>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</si>
  <si>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</si>
  <si>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</si>
  <si>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</si>
  <si>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</si>
  <si>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</si>
  <si>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</si>
  <si>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</si>
  <si>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</si>
  <si>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</si>
  <si>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</si>
  <si>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</si>
  <si>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</si>
  <si>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</si>
  <si>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</si>
  <si>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</si>
  <si>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</si>
  <si>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</si>
  <si>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</si>
  <si>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</si>
  <si>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</si>
  <si>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</si>
  <si>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</si>
  <si>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</si>
  <si>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</si>
  <si>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</si>
  <si>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</si>
  <si>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</si>
  <si>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</si>
  <si>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</si>
  <si>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</si>
  <si>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</si>
  <si>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</si>
  <si>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</si>
  <si>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</si>
  <si>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</si>
  <si>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</si>
  <si>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</si>
  <si>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</si>
  <si>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</si>
  <si>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</si>
  <si>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</si>
  <si>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</si>
  <si>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</si>
  <si>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</si>
  <si>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</si>
  <si>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</si>
  <si>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</si>
  <si>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</si>
  <si>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</si>
  <si>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</si>
  <si>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</si>
  <si>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</si>
  <si>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</si>
  <si>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</si>
  <si>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</si>
  <si>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</si>
  <si>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</si>
  <si>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</si>
  <si>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</si>
  <si>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</si>
  <si>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</si>
  <si>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</si>
  <si>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</si>
  <si>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</si>
  <si>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</si>
  <si>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</si>
  <si>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</si>
  <si>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</si>
  <si>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</si>
  <si>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</si>
  <si>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</si>
  <si>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</si>
  <si>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</si>
  <si>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</si>
  <si>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</si>
  <si>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</si>
  <si>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</si>
  <si>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</si>
  <si>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</si>
  <si>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</si>
  <si>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</si>
  <si>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</si>
  <si>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</si>
  <si>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</si>
  <si>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</si>
  <si>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</si>
  <si>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</si>
  <si>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</si>
  <si>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</si>
  <si>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</si>
  <si>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</si>
  <si>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</si>
  <si>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</si>
  <si>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</si>
  <si>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</si>
  <si>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</si>
  <si>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</si>
  <si>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</si>
  <si>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</si>
  <si>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</si>
  <si>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</si>
  <si>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</si>
  <si>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</si>
  <si>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</si>
  <si>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</si>
  <si>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</si>
  <si>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</si>
  <si>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</si>
  <si>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</si>
  <si>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</si>
  <si>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</si>
  <si>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</si>
  <si>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</si>
  <si>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</si>
  <si>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</si>
  <si>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</si>
  <si>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</si>
  <si>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</si>
  <si>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</si>
  <si>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</si>
  <si>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</si>
  <si>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</si>
  <si>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</si>
  <si>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</si>
  <si>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</si>
  <si>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</si>
  <si>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</si>
  <si>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</si>
  <si>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</si>
  <si>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</si>
  <si>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</si>
  <si>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</si>
  <si>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</si>
  <si>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</si>
  <si>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</si>
  <si>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</si>
  <si>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</si>
  <si>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</si>
  <si>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</si>
  <si>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</si>
  <si>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</si>
  <si>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</si>
  <si>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</si>
  <si>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</si>
  <si>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</si>
  <si>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</si>
  <si>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</si>
  <si>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</si>
  <si>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</si>
  <si>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</si>
  <si>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</si>
  <si>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</si>
  <si>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</si>
  <si>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</si>
  <si>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</si>
  <si>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</si>
  <si>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</si>
  <si>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</si>
  <si>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</si>
  <si>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</si>
  <si>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</si>
  <si>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</si>
  <si>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</si>
  <si>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</si>
  <si>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</si>
  <si>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</si>
  <si>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</si>
  <si>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</si>
  <si>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</si>
  <si>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</si>
  <si>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</si>
  <si>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</si>
  <si>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</si>
  <si>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</si>
  <si>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</si>
  <si>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</si>
  <si>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</si>
  <si>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</si>
  <si>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</si>
  <si>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</si>
  <si>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</si>
  <si>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</si>
  <si>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</si>
  <si>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</si>
  <si>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</si>
  <si>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</si>
  <si>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</si>
  <si>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</si>
  <si>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</si>
  <si>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</si>
  <si>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</si>
  <si>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</si>
  <si>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</si>
  <si>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</si>
  <si>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</si>
  <si>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</si>
  <si>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</si>
  <si>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</si>
  <si>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</si>
  <si>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</si>
  <si>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</si>
  <si>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</si>
  <si>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</si>
  <si>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</si>
  <si>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</si>
  <si>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</si>
  <si>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</si>
  <si>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</si>
  <si>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</si>
  <si>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</si>
  <si>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</si>
  <si>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</si>
  <si>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</si>
  <si>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</si>
  <si>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</si>
  <si>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</si>
  <si>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</si>
  <si>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</si>
  <si>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</si>
  <si>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</si>
  <si>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</si>
  <si>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</si>
  <si>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</si>
  <si>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</si>
  <si>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</si>
  <si>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</si>
  <si>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</si>
  <si>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</si>
  <si>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</si>
  <si>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</si>
  <si>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</si>
  <si>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</si>
  <si>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</si>
  <si>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</si>
  <si>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</si>
  <si>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</si>
  <si>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</si>
  <si>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</si>
  <si>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</si>
  <si>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</si>
  <si>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</si>
  <si>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</si>
  <si>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</si>
  <si>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</si>
  <si>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</si>
  <si>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</si>
  <si>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</si>
  <si>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</si>
  <si>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</si>
  <si>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</si>
  <si>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</si>
  <si>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</si>
  <si>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</si>
  <si>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</si>
  <si>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</si>
  <si>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</si>
  <si>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</si>
  <si>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</si>
  <si>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</si>
  <si>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</si>
  <si>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</si>
  <si>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</si>
  <si>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</si>
  <si>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</si>
  <si>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</si>
  <si>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</si>
  <si>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</si>
  <si>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</si>
  <si>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</si>
  <si>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</si>
  <si>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</si>
  <si>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</si>
  <si>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</si>
  <si>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</si>
  <si>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</si>
  <si>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</si>
  <si>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</si>
  <si>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</si>
  <si>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</si>
  <si>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</si>
  <si>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</si>
  <si>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</si>
  <si>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</si>
  <si>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</si>
  <si>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</si>
  <si>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</si>
  <si>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</si>
  <si>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</si>
  <si>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</si>
  <si>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</si>
  <si>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</si>
  <si>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</si>
  <si>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</si>
  <si>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</si>
  <si>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</si>
  <si>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</si>
  <si>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</si>
  <si>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</si>
  <si>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</si>
  <si>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</si>
  <si>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</si>
  <si>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</si>
  <si>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</si>
  <si>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</si>
  <si>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</si>
  <si>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</si>
  <si>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</si>
  <si>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</si>
  <si>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</si>
  <si>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</si>
  <si>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</si>
  <si>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</si>
  <si>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</si>
  <si>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</si>
  <si>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</si>
  <si>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</si>
  <si>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</si>
  <si>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</si>
  <si>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</si>
  <si>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</si>
  <si>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</si>
  <si>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</si>
  <si>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</si>
  <si>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</si>
  <si>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</si>
  <si>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</si>
  <si>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</si>
  <si>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</si>
  <si>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</si>
  <si>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</si>
  <si>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</si>
  <si>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</si>
  <si>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</si>
  <si>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</si>
  <si>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</si>
  <si>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</si>
  <si>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</si>
  <si>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</si>
  <si>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</si>
  <si>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</si>
  <si>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</si>
  <si>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</si>
  <si>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</si>
  <si>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</si>
  <si>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</si>
  <si>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</si>
  <si>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</si>
  <si>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</si>
  <si>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</si>
  <si>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</si>
  <si>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</si>
  <si>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</si>
  <si>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</si>
  <si>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</si>
  <si>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</si>
  <si>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</si>
  <si>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</si>
  <si>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</si>
  <si>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</si>
  <si>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</si>
  <si>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</si>
  <si>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</si>
  <si>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</si>
  <si>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</si>
  <si>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</si>
  <si>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</si>
  <si>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</si>
  <si>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</si>
  <si>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</si>
  <si>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</si>
  <si>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</si>
  <si>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</si>
  <si>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</si>
  <si>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</si>
  <si>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</si>
  <si>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</si>
  <si>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</si>
  <si>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</si>
  <si>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</si>
  <si>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</si>
  <si>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</si>
  <si>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</si>
  <si>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</si>
  <si>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</si>
  <si>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</si>
  <si>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</si>
  <si>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</si>
  <si>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</si>
  <si>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</si>
  <si>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</si>
  <si>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</si>
  <si>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</si>
  <si>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</si>
  <si>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</si>
  <si>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</si>
  <si>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</si>
  <si>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</si>
  <si>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</si>
  <si>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</si>
  <si>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</si>
  <si>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</si>
  <si>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</si>
  <si>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</si>
  <si>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</si>
  <si>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</si>
  <si>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</si>
  <si>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</si>
  <si>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</si>
  <si>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</si>
  <si>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</si>
  <si>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</si>
  <si>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</si>
  <si>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</si>
  <si>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</si>
  <si>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</si>
  <si>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</si>
  <si>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</si>
  <si>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</si>
  <si>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</si>
  <si>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</si>
  <si>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</si>
  <si>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</si>
  <si>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</si>
  <si>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</si>
  <si>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</si>
  <si>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</si>
  <si>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</si>
  <si>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</si>
  <si>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</si>
  <si>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</si>
  <si>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</si>
  <si>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</si>
  <si>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</si>
  <si>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</si>
  <si>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</si>
  <si>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</si>
  <si>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</si>
  <si>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</si>
  <si>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</si>
  <si>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</si>
  <si>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</si>
  <si>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</si>
  <si>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</si>
  <si>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</si>
  <si>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</si>
  <si>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</si>
  <si>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</si>
  <si>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</si>
  <si>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</si>
  <si>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</si>
  <si>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</si>
  <si>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</si>
  <si>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</si>
  <si>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</si>
  <si>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</si>
  <si>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</si>
  <si>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</si>
  <si>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</si>
  <si>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</si>
  <si>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</si>
  <si>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</si>
  <si>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</si>
  <si>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</si>
  <si>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</si>
  <si>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</si>
  <si>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</si>
  <si>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</si>
  <si>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</si>
  <si>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</si>
  <si>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</si>
  <si>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</si>
  <si>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</si>
  <si>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</si>
  <si>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</si>
  <si>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</si>
  <si>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</si>
  <si>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</si>
  <si>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</si>
  <si>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</si>
  <si>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</si>
  <si>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</si>
  <si>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</si>
  <si>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</si>
  <si>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</si>
  <si>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</si>
  <si>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</si>
  <si>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</si>
  <si>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</si>
  <si>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</si>
  <si>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</si>
  <si>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</si>
  <si>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</si>
  <si>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</si>
  <si>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</si>
  <si>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</si>
  <si>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</si>
  <si>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</si>
  <si>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</si>
  <si>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</si>
  <si>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</si>
  <si>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</si>
  <si>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</si>
  <si>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</si>
  <si>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</si>
  <si>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</si>
  <si>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</si>
  <si>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</si>
  <si>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</si>
  <si>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</si>
  <si>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</si>
  <si>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</si>
  <si>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</si>
  <si>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</si>
  <si>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</si>
  <si>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</si>
  <si>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</si>
  <si>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</si>
  <si>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</si>
  <si>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</si>
  <si>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</si>
  <si>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</si>
  <si>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</si>
  <si>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</si>
  <si>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</si>
  <si>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</si>
  <si>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</si>
  <si>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</si>
  <si>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</si>
  <si>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</si>
  <si>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</si>
  <si>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</si>
  <si>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</si>
  <si>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</si>
  <si>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</si>
  <si>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</si>
  <si>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</si>
  <si>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</si>
  <si>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</si>
  <si>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</si>
  <si>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</si>
  <si>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</si>
  <si>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</si>
  <si>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</si>
  <si>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</si>
  <si>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</si>
  <si>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</si>
  <si>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</si>
  <si>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</si>
  <si>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</si>
  <si>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</si>
  <si>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</si>
  <si>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</si>
  <si>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</si>
  <si>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</si>
  <si>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</si>
  <si>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</si>
  <si>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</si>
  <si>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</si>
  <si>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</si>
  <si>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</si>
  <si>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</si>
  <si>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</si>
  <si>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</si>
  <si>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</si>
  <si>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</si>
  <si>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</si>
  <si>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</si>
  <si>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</si>
  <si>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</si>
  <si>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</si>
  <si>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</si>
  <si>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</si>
  <si>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</si>
  <si>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</si>
  <si>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</si>
  <si>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</si>
  <si>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</si>
  <si>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</si>
  <si>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</si>
  <si>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</si>
  <si>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</si>
  <si>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</si>
  <si>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</si>
  <si>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</si>
  <si>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</si>
  <si>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</si>
  <si>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</si>
  <si>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</si>
  <si>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</si>
  <si>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</si>
  <si>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</si>
  <si>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</si>
  <si>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</si>
  <si>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</si>
  <si>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</si>
  <si>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</si>
  <si>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</si>
  <si>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</si>
  <si>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</si>
  <si>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</si>
  <si>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</si>
  <si>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</si>
  <si>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</si>
  <si>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</si>
  <si>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</si>
  <si>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</si>
  <si>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</si>
  <si>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</si>
  <si>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</si>
  <si>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</si>
  <si>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</si>
  <si>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</si>
  <si>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</si>
  <si>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</si>
  <si>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</si>
  <si>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</si>
  <si>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</si>
  <si>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</si>
  <si>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</si>
  <si>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</si>
  <si>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</si>
  <si>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</si>
  <si>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</si>
  <si>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</si>
  <si>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</si>
  <si>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</si>
  <si>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</si>
  <si>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</si>
  <si>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</si>
  <si>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</si>
  <si>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</si>
  <si>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</si>
  <si>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</si>
  <si>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</si>
  <si>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</si>
  <si>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</si>
  <si>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</si>
  <si>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</si>
  <si>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</si>
  <si>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</si>
  <si>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</si>
  <si>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</si>
  <si>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</si>
  <si>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</si>
  <si>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</si>
  <si>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</si>
  <si>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</si>
  <si>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</si>
  <si>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</si>
  <si>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</si>
  <si>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</si>
  <si>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</si>
  <si>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</si>
  <si>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</si>
  <si>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</si>
  <si>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</si>
  <si>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</si>
  <si>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</si>
  <si>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</si>
  <si>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</si>
  <si>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</si>
  <si>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</si>
  <si>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</si>
  <si>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</si>
  <si>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</si>
  <si>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</si>
  <si>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</si>
  <si>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</si>
  <si>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</si>
  <si>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</si>
  <si>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</si>
  <si>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</si>
  <si>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</si>
  <si>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</si>
  <si>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</si>
  <si>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</si>
  <si>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</si>
  <si>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</si>
  <si>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</si>
  <si>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</si>
  <si>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</si>
  <si>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</si>
  <si>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</si>
  <si>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</si>
  <si>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</si>
  <si>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</si>
  <si>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</si>
  <si>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</si>
  <si>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</si>
  <si>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</si>
  <si>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</si>
  <si>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</si>
  <si>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</si>
  <si>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</si>
  <si>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</si>
  <si>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</si>
  <si>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</si>
  <si>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</si>
  <si>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</si>
  <si>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</si>
  <si>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</si>
  <si>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</si>
  <si>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</si>
  <si>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</si>
  <si>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</si>
  <si>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</si>
  <si>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</si>
  <si>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</si>
  <si>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</si>
  <si>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</si>
  <si>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</si>
  <si>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</si>
  <si>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</si>
  <si>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</si>
  <si>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</si>
  <si>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</si>
  <si>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</si>
  <si>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</si>
  <si>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</si>
  <si>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</si>
  <si>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</si>
  <si>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</si>
  <si>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</si>
  <si>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</si>
  <si>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</si>
  <si>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</si>
  <si>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</si>
  <si>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</si>
  <si>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</si>
  <si>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</si>
  <si>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</si>
  <si>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</si>
  <si>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</si>
  <si>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</si>
  <si>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</si>
  <si>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</si>
  <si>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</si>
  <si>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</si>
  <si>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</si>
  <si>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</si>
  <si>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</si>
  <si>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</si>
  <si>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</si>
  <si>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</si>
  <si>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</si>
  <si>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</si>
  <si>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</si>
  <si>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</si>
  <si>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</si>
  <si>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</si>
  <si>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</si>
  <si>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</si>
  <si>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</si>
  <si>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</si>
  <si>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</si>
  <si>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</si>
  <si>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</si>
  <si>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</si>
  <si>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</si>
  <si>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</si>
  <si>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</si>
  <si>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</si>
  <si>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</si>
  <si>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</si>
  <si>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</si>
  <si>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</si>
  <si>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</si>
  <si>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</si>
  <si>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</si>
  <si>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</si>
  <si>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</si>
  <si>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</si>
  <si>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</si>
  <si>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</si>
  <si>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</si>
  <si>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</si>
  <si>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</si>
  <si>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</si>
  <si>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</si>
  <si>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</si>
  <si>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</si>
  <si>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</si>
  <si>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</si>
  <si>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</si>
  <si>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</si>
  <si>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</si>
  <si>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</si>
  <si>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</si>
  <si>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</si>
  <si>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</si>
  <si>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</si>
  <si>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</si>
  <si>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</si>
  <si>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</si>
  <si>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</si>
  <si>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</si>
  <si>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</si>
  <si>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</si>
  <si>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</si>
  <si>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</si>
  <si>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</si>
  <si>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</si>
  <si>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</si>
  <si>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</si>
  <si>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</si>
  <si>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</si>
  <si>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</si>
  <si>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</si>
  <si>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</si>
  <si>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</si>
  <si>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</si>
  <si>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</si>
  <si>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</si>
  <si>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</si>
  <si>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</si>
  <si>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</si>
  <si>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</si>
  <si>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</si>
  <si>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</si>
  <si>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</si>
  <si>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</si>
  <si>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</si>
  <si>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</si>
  <si>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</si>
  <si>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</si>
  <si>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</si>
  <si>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</si>
  <si>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</si>
  <si>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</si>
  <si>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</si>
  <si>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</si>
  <si>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</si>
  <si>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</si>
  <si>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</si>
  <si>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</si>
  <si>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</si>
  <si>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</si>
  <si>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</si>
  <si>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</si>
  <si>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</si>
  <si>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</si>
  <si>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</si>
  <si>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</si>
  <si>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</si>
  <si>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</si>
  <si>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</si>
  <si>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</si>
  <si>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</si>
  <si>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</si>
  <si>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</si>
  <si>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</si>
  <si>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</si>
  <si>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</si>
  <si>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</si>
  <si>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</si>
  <si>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</si>
  <si>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</si>
  <si>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</si>
  <si>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</si>
  <si>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</si>
  <si>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</si>
  <si>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</si>
  <si>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</si>
  <si>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</si>
  <si>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</si>
  <si>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</si>
  <si>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</si>
  <si>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</si>
  <si>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</si>
  <si>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</si>
  <si>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</si>
  <si>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</si>
  <si>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</si>
  <si>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</si>
  <si>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</si>
  <si>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</si>
  <si>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</si>
  <si>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</si>
  <si>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</si>
  <si>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</si>
  <si>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</si>
  <si>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</si>
  <si>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</si>
  <si>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</si>
  <si>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</si>
  <si>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</si>
  <si>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</si>
  <si>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</si>
  <si>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</si>
  <si>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</si>
  <si>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</si>
  <si>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</si>
  <si>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</si>
  <si>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</si>
  <si>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</si>
  <si>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</si>
  <si>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</si>
  <si>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</si>
  <si>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</si>
  <si>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</si>
  <si>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</si>
  <si>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</si>
  <si>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</si>
  <si>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</si>
  <si>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</si>
  <si>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</si>
  <si>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</si>
  <si>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</si>
  <si>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</si>
  <si>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</si>
  <si>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</si>
  <si>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</si>
  <si>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</si>
  <si>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</si>
  <si>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</si>
  <si>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</si>
  <si>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</si>
  <si>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</si>
  <si>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</si>
  <si>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</si>
  <si>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</si>
  <si>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</si>
  <si>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</si>
  <si>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</si>
  <si>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</si>
  <si>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</si>
  <si>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</si>
  <si>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</si>
  <si>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</si>
  <si>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</si>
  <si>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</si>
  <si>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</si>
  <si>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</si>
  <si>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</si>
  <si>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</si>
  <si>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</si>
  <si>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</si>
  <si>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</si>
  <si>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</si>
  <si>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</si>
  <si>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</si>
  <si>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</si>
  <si>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</si>
  <si>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</si>
  <si>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</si>
  <si>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</si>
  <si>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</si>
  <si>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</si>
  <si>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</si>
  <si>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</si>
  <si>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</si>
  <si>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</si>
  <si>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</si>
  <si>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</si>
  <si>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</si>
  <si>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</si>
  <si>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</si>
  <si>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</si>
  <si>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</si>
  <si>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</si>
  <si>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</si>
  <si>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</si>
  <si>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</si>
  <si>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</si>
  <si>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</si>
  <si>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</si>
  <si>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</si>
  <si>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</si>
  <si>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</si>
  <si>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</si>
  <si>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</si>
  <si>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</si>
  <si>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</si>
  <si>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</si>
  <si>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</si>
  <si>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</si>
  <si>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</si>
  <si>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</si>
  <si>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</si>
  <si>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</si>
  <si>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</si>
  <si>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</si>
  <si>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</si>
  <si>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</si>
  <si>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</si>
  <si>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</si>
  <si>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</si>
  <si>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</si>
  <si>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</si>
  <si>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</si>
  <si>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</si>
  <si>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</si>
  <si>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</si>
  <si>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</si>
  <si>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</si>
  <si>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</si>
  <si>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</si>
  <si>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</si>
  <si>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</si>
  <si>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</si>
  <si>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</si>
  <si>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</si>
  <si>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</si>
  <si>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</si>
  <si>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</si>
  <si>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</si>
  <si>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</si>
  <si>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</si>
  <si>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</si>
  <si>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</si>
  <si>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</si>
  <si>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</si>
  <si>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</si>
  <si>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</si>
  <si>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</si>
  <si>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</si>
  <si>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</si>
  <si>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</si>
  <si>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</si>
  <si>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</si>
  <si>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</si>
  <si>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</si>
  <si>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</si>
  <si>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</si>
  <si>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</si>
  <si>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</si>
  <si>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</si>
  <si>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</si>
  <si>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</si>
  <si>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</si>
  <si>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</si>
  <si>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</si>
  <si>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</si>
  <si>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</si>
  <si>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</si>
  <si>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</si>
  <si>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</si>
  <si>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</si>
  <si>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</si>
  <si>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</si>
  <si>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</si>
  <si>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</si>
  <si>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</si>
  <si>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</si>
  <si>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</si>
  <si>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</si>
  <si>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</si>
  <si>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</si>
  <si>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</si>
  <si>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</si>
  <si>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</si>
  <si>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</si>
  <si>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</si>
  <si>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</si>
  <si>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</si>
  <si>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</si>
  <si>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</si>
  <si>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</si>
  <si>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</si>
  <si>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</si>
  <si>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</si>
  <si>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</si>
  <si>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</si>
  <si>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</si>
  <si>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</si>
  <si>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</si>
  <si>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</si>
  <si>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</si>
  <si>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</si>
  <si>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</si>
  <si>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</si>
  <si>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</si>
  <si>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</si>
  <si>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</si>
  <si>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</si>
  <si>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</si>
  <si>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</si>
  <si>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</si>
  <si>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</si>
  <si>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</si>
  <si>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</si>
  <si>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</si>
  <si>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</si>
  <si>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</si>
  <si>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</si>
  <si>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</si>
  <si>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</si>
  <si>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</si>
  <si>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</si>
  <si>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</si>
  <si>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</si>
  <si>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</si>
  <si>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</si>
  <si>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</si>
  <si>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</si>
  <si>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</si>
  <si>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</si>
  <si>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</si>
  <si>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</si>
  <si>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</si>
  <si>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</si>
  <si>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</si>
  <si>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</si>
  <si>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</si>
  <si>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</si>
  <si>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</si>
  <si>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</si>
  <si>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</si>
  <si>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</si>
  <si>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</si>
  <si>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</si>
  <si>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</si>
  <si>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</si>
  <si>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</si>
  <si>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</si>
  <si>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</si>
  <si>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</si>
  <si>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</si>
  <si>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</si>
  <si>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</si>
  <si>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</si>
  <si>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</si>
  <si>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</si>
  <si>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</si>
  <si>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</si>
  <si>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</si>
  <si>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</si>
  <si>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</si>
  <si>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</si>
  <si>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</si>
  <si>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</si>
  <si>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</si>
  <si>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</si>
  <si>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</si>
  <si>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</si>
  <si>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</si>
  <si>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</si>
  <si>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</si>
  <si>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</si>
  <si>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</si>
  <si>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</si>
  <si>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</si>
  <si>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</si>
  <si>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</si>
  <si>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</si>
  <si>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</si>
  <si>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</si>
  <si>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</si>
  <si>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</si>
  <si>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</si>
  <si>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</si>
  <si>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</si>
  <si>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</si>
  <si>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</si>
  <si>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</si>
  <si>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</si>
  <si>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</si>
  <si>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</si>
  <si>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</si>
  <si>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</si>
  <si>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</si>
  <si>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</si>
  <si>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</si>
  <si>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</si>
  <si>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</si>
  <si>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</si>
  <si>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</si>
  <si>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</si>
  <si>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</si>
  <si>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</si>
  <si>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</si>
  <si>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</si>
  <si>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</si>
  <si>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</si>
  <si>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</si>
  <si>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</si>
  <si>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</si>
  <si>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</si>
  <si>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</si>
  <si>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</si>
  <si>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</si>
  <si>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</si>
  <si>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</si>
  <si>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</si>
  <si>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</si>
  <si>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</si>
  <si>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</si>
  <si>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</si>
  <si>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</si>
  <si>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</si>
  <si>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</si>
  <si>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</si>
  <si>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</si>
  <si>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</si>
  <si>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</si>
  <si>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</si>
  <si>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</si>
  <si>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</si>
  <si>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</si>
  <si>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</si>
  <si>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</si>
  <si>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</si>
  <si>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</si>
  <si>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</si>
  <si>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</si>
  <si>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</si>
  <si>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</si>
  <si>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</si>
  <si>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</si>
  <si>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</si>
  <si>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</si>
  <si>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</si>
  <si>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</si>
  <si>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</si>
  <si>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</si>
  <si>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</si>
  <si>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</si>
  <si>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</si>
  <si>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</si>
  <si>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</si>
  <si>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</si>
  <si>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</si>
  <si>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</si>
  <si>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</si>
  <si>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</si>
  <si>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</si>
  <si>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</si>
  <si>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</si>
  <si>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</si>
  <si>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</si>
  <si>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</si>
  <si>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</si>
  <si>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</si>
  <si>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</si>
  <si>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</si>
  <si>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</si>
  <si>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</si>
  <si>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</si>
  <si>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</si>
  <si>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</si>
  <si>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</si>
  <si>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</si>
  <si>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</si>
  <si>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</si>
  <si>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</si>
  <si>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</si>
  <si>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</si>
  <si>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</si>
  <si>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</si>
  <si>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</si>
  <si>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</si>
  <si>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</si>
  <si>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</si>
  <si>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</si>
  <si>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</si>
  <si>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</si>
  <si>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</si>
  <si>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</si>
  <si>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</si>
  <si>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</si>
  <si>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</si>
  <si>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</si>
  <si>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</si>
  <si>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</si>
  <si>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</si>
  <si>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</si>
  <si>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</si>
  <si>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</si>
  <si>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</si>
  <si>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</si>
  <si>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</si>
  <si>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</si>
  <si>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</si>
  <si>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</si>
  <si>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</si>
  <si>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</si>
  <si>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</si>
  <si>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</si>
  <si>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</si>
  <si>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</si>
  <si>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</si>
  <si>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</si>
  <si>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</si>
  <si>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</si>
  <si>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</si>
  <si>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</si>
  <si>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</si>
  <si>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</si>
  <si>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</si>
  <si>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</si>
  <si>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</si>
  <si>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</si>
  <si>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</si>
  <si>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</si>
  <si>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</si>
  <si>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</si>
  <si>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</si>
  <si>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</si>
  <si>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</si>
  <si>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</si>
  <si>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</si>
  <si>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</si>
  <si>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</si>
  <si>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</si>
  <si>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</si>
  <si>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</si>
  <si>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</si>
  <si>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</si>
  <si>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</si>
  <si>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</si>
  <si>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</si>
  <si>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</si>
  <si>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</si>
  <si>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</si>
  <si>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</si>
  <si>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</si>
  <si>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</si>
  <si>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</si>
  <si>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</si>
  <si>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</si>
  <si>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</si>
  <si>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</si>
  <si>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</si>
  <si>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</si>
  <si>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</si>
  <si>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</si>
  <si>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</si>
  <si>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</si>
  <si>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</si>
  <si>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</si>
  <si>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</si>
  <si>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</si>
  <si>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</si>
  <si>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</si>
  <si>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</si>
  <si>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</si>
  <si>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</si>
  <si>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</si>
  <si>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</si>
  <si>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</si>
  <si>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</si>
  <si>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</si>
  <si>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</si>
  <si>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</si>
  <si>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</si>
  <si>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</si>
  <si>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</si>
  <si>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</si>
  <si>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</si>
  <si>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</si>
  <si>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</si>
  <si>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</si>
  <si>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</si>
  <si>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</si>
  <si>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</si>
  <si>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</si>
  <si>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</si>
  <si>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</si>
  <si>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</si>
  <si>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</si>
  <si>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</si>
  <si>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</si>
  <si>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</si>
  <si>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</si>
  <si>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</si>
  <si>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</si>
  <si>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</si>
  <si>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</si>
  <si>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</si>
  <si>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</si>
  <si>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</si>
  <si>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</si>
  <si>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</si>
  <si>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</si>
  <si>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</si>
  <si>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</si>
  <si>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</si>
  <si>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</si>
  <si>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</si>
  <si>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</si>
  <si>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</si>
  <si>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</si>
  <si>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</si>
  <si>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</si>
  <si>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</si>
  <si>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</si>
  <si>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</si>
  <si>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</si>
  <si>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</si>
  <si>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</si>
  <si>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</si>
  <si>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</si>
  <si>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</si>
  <si>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</si>
  <si>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</si>
  <si>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</si>
  <si>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</si>
  <si>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</si>
  <si>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</si>
  <si>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</si>
  <si>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</si>
  <si>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</si>
  <si>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</si>
  <si>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</si>
  <si>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</si>
  <si>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</si>
  <si>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</si>
  <si>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</si>
  <si>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</si>
  <si>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</si>
  <si>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</si>
  <si>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</si>
  <si>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</si>
  <si>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</si>
  <si>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</si>
  <si>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</si>
  <si>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</si>
  <si>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</si>
  <si>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</si>
  <si>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</si>
  <si>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</si>
  <si>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</si>
  <si>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</si>
  <si>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</si>
  <si>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</si>
  <si>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</si>
  <si>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</si>
  <si>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</si>
  <si>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</si>
  <si>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</si>
  <si>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</si>
  <si>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</si>
  <si>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</si>
  <si>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</si>
  <si>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</si>
  <si>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</si>
  <si>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</si>
  <si>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</si>
  <si>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</si>
  <si>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</si>
  <si>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</si>
  <si>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</si>
  <si>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</si>
  <si>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</si>
  <si>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</si>
  <si>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</si>
  <si>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</si>
  <si>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</si>
  <si>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</si>
  <si>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</si>
  <si>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</si>
  <si>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</si>
  <si>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</si>
  <si>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</si>
  <si>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</si>
  <si>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</si>
  <si>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</si>
  <si>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</si>
  <si>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</si>
  <si>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</si>
  <si>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</si>
  <si>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</si>
  <si>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</si>
  <si>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</si>
  <si>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</si>
  <si>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</si>
  <si>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</si>
  <si>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</si>
  <si>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</si>
  <si>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</si>
  <si>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</si>
  <si>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</si>
  <si>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</si>
  <si>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</si>
  <si>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</si>
  <si>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</si>
  <si>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</si>
  <si>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</si>
  <si>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</si>
  <si>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</si>
  <si>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</si>
  <si>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</si>
  <si>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</si>
  <si>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</si>
  <si>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</si>
  <si>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</si>
  <si>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</si>
  <si>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</si>
  <si>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</si>
  <si>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</si>
  <si>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</si>
  <si>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</si>
  <si>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</si>
  <si>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</si>
  <si>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</si>
  <si>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</si>
  <si>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</si>
  <si>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</si>
  <si>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</si>
  <si>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</si>
  <si>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</si>
  <si>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</si>
  <si>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</si>
  <si>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</si>
  <si>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</si>
  <si>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</si>
  <si>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</si>
  <si>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</si>
  <si>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</si>
  <si>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</si>
  <si>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</si>
  <si>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</si>
  <si>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</si>
  <si>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</si>
  <si>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</si>
  <si>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</si>
  <si>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</si>
  <si>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</si>
  <si>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</si>
  <si>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</si>
  <si>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</si>
  <si>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</si>
  <si>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</si>
  <si>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</si>
  <si>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</si>
  <si>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</si>
  <si>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</si>
  <si>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</si>
  <si>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</si>
  <si>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</si>
  <si>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</si>
  <si>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</si>
  <si>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</si>
  <si>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</si>
  <si>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</si>
  <si>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</si>
  <si>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</si>
  <si>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</si>
  <si>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</si>
  <si>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</si>
  <si>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</si>
  <si>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</si>
  <si>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</si>
  <si>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</si>
  <si>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</si>
  <si>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</si>
  <si>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</si>
  <si>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</si>
  <si>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</si>
  <si>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</si>
  <si>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</si>
  <si>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</si>
  <si>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</si>
  <si>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</si>
  <si>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</si>
  <si>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</si>
  <si>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</si>
  <si>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</si>
  <si>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</si>
  <si>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</si>
  <si>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</si>
  <si>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</si>
  <si>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</si>
  <si>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</si>
  <si>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</si>
  <si>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</si>
  <si>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</si>
  <si>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</si>
  <si>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</si>
  <si>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</si>
  <si>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</si>
  <si>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</si>
  <si>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</si>
  <si>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</si>
  <si>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</si>
  <si>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</si>
  <si>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</si>
  <si>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</si>
  <si>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</si>
  <si>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</si>
  <si>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</si>
  <si>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</si>
  <si>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</si>
  <si>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</si>
  <si>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</si>
  <si>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</si>
  <si>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</si>
  <si>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</si>
  <si>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</si>
  <si>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</si>
  <si>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</si>
  <si>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</si>
  <si>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</si>
  <si>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</si>
  <si>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</si>
  <si>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</si>
  <si>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</si>
  <si>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</si>
  <si>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</si>
  <si>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</si>
  <si>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</si>
  <si>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</si>
  <si>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</si>
  <si>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</si>
  <si>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</si>
  <si>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</si>
  <si>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</si>
  <si>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</si>
  <si>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</si>
  <si>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</si>
  <si>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</si>
  <si>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</si>
  <si>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</si>
  <si>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</si>
  <si>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</si>
  <si>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</si>
  <si>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</si>
  <si>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</si>
  <si>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</si>
  <si>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</si>
  <si>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</si>
  <si>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</si>
  <si>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</si>
  <si>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</si>
  <si>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</si>
  <si>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</si>
  <si>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</si>
  <si>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</si>
  <si>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</si>
  <si>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</si>
  <si>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</si>
  <si>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</si>
  <si>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</si>
  <si>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</si>
  <si>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</si>
  <si>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</si>
  <si>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</si>
  <si>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</si>
  <si>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</si>
  <si>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</si>
  <si>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</si>
  <si>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</si>
  <si>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</si>
  <si>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</si>
  <si>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</si>
  <si>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</si>
  <si>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</si>
  <si>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</si>
  <si>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</si>
  <si>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</si>
  <si>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</si>
  <si>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</si>
  <si>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</si>
  <si>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</si>
  <si>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</si>
  <si>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</si>
  <si>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</si>
  <si>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</si>
  <si>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</si>
  <si>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</si>
  <si>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</si>
  <si>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</si>
  <si>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</si>
  <si>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</si>
  <si>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</si>
  <si>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</si>
  <si>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</si>
  <si>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</si>
  <si>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</si>
  <si>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</si>
  <si>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</si>
  <si>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</si>
  <si>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</si>
  <si>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</si>
  <si>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</si>
  <si>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</si>
  <si>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</si>
  <si>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</si>
  <si>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</si>
  <si>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</si>
  <si>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</si>
  <si>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</si>
  <si>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</si>
  <si>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</si>
  <si>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</si>
  <si>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</si>
  <si>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</si>
  <si>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</si>
  <si>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</si>
  <si>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</si>
  <si>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</si>
  <si>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</si>
  <si>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</si>
  <si>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</si>
  <si>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</si>
  <si>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</si>
  <si>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</si>
  <si>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</si>
  <si>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</si>
  <si>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</si>
  <si>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</si>
  <si>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</si>
  <si>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</si>
  <si>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</si>
  <si>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</si>
  <si>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</si>
  <si>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</si>
  <si>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</si>
  <si>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</si>
  <si>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</si>
  <si>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</si>
  <si>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</si>
  <si>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</si>
  <si>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</si>
  <si>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</si>
  <si>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</si>
  <si>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</si>
  <si>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</si>
  <si>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</si>
  <si>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</si>
  <si>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</si>
  <si>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</si>
  <si>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</si>
  <si>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</si>
  <si>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</si>
  <si>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</si>
  <si>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</si>
  <si>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</si>
  <si>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</si>
  <si>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</si>
  <si>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</si>
  <si>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</si>
  <si>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</si>
  <si>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</si>
  <si>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</si>
  <si>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</si>
  <si>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</si>
  <si>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</si>
  <si>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</si>
  <si>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</si>
  <si>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</si>
  <si>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</si>
  <si>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</si>
  <si>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</si>
  <si>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</si>
  <si>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</si>
  <si>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</si>
  <si>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</si>
  <si>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</si>
  <si>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</si>
  <si>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</si>
  <si>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</si>
  <si>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</si>
  <si>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</si>
  <si>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</si>
  <si>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</si>
  <si>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</si>
  <si>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</si>
  <si>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</si>
  <si>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</si>
  <si>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</si>
  <si>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</si>
  <si>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</si>
  <si>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</si>
  <si>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</si>
  <si>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</si>
  <si>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</si>
  <si>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</si>
  <si>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</si>
  <si>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</si>
  <si>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</si>
  <si>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</si>
  <si>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</si>
  <si>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</si>
  <si>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</si>
  <si>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</si>
  <si>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</si>
  <si>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</si>
  <si>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</si>
  <si>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</si>
  <si>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</si>
  <si>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</si>
  <si>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</si>
  <si>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</si>
  <si>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</si>
  <si>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</si>
  <si>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</si>
  <si>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</si>
  <si>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</si>
  <si>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</si>
  <si>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</si>
  <si>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</si>
  <si>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</si>
  <si>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</si>
  <si>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</si>
  <si>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</si>
  <si>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</si>
  <si>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</si>
  <si>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</si>
  <si>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</si>
  <si>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</si>
  <si>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</si>
  <si>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</si>
  <si>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</si>
  <si>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</si>
  <si>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</si>
  <si>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</si>
  <si>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</si>
  <si>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</si>
  <si>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</si>
  <si>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</si>
  <si>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</si>
  <si>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</si>
  <si>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</si>
  <si>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</si>
  <si>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</si>
  <si>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</si>
  <si>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</si>
  <si>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</si>
  <si>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</si>
  <si>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</si>
  <si>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</si>
  <si>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</si>
  <si>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</si>
  <si>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</si>
  <si>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</si>
  <si>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</si>
  <si>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</si>
  <si>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</si>
  <si>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</si>
  <si>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</si>
  <si>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</si>
  <si>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</si>
  <si>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</si>
  <si>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</si>
  <si>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</si>
  <si>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</si>
  <si>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</si>
  <si>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</si>
  <si>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</si>
  <si>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</si>
  <si>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</si>
  <si>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</si>
  <si>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</si>
  <si>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</si>
  <si>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</si>
  <si>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</si>
  <si>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</si>
  <si>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</si>
  <si>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</si>
  <si>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</si>
  <si>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</si>
  <si>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</si>
  <si>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</si>
  <si>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</si>
  <si>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</si>
  <si>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</si>
  <si>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</si>
  <si>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</si>
  <si>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</si>
  <si>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</si>
  <si>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</si>
  <si>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</si>
  <si>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</si>
  <si>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</si>
  <si>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</si>
  <si>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</si>
  <si>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</si>
  <si>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</si>
  <si>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</si>
  <si>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</si>
  <si>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</si>
  <si>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</si>
  <si>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</si>
  <si>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</si>
  <si>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</si>
  <si>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</si>
  <si>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</si>
  <si>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</si>
  <si>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</si>
  <si>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</si>
  <si>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</si>
  <si>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</si>
  <si>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</si>
  <si>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</si>
  <si>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</si>
  <si>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</si>
  <si>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</si>
  <si>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</si>
  <si>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</si>
  <si>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</si>
  <si>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</si>
  <si>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</si>
  <si>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</si>
  <si>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</si>
  <si>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</si>
  <si>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</si>
  <si>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</si>
  <si>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</si>
  <si>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</si>
  <si>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</si>
  <si>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</si>
  <si>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</si>
  <si>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</si>
  <si>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</si>
  <si>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</si>
  <si>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</si>
  <si>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</si>
  <si>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</si>
  <si>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</si>
  <si>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</si>
  <si>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</si>
  <si>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</si>
  <si>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</si>
  <si>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</si>
  <si>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</si>
  <si>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</si>
  <si>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</si>
  <si>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</si>
  <si>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</si>
  <si>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</si>
  <si>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</si>
  <si>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</si>
  <si>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</si>
  <si>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</si>
  <si>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</si>
  <si>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</si>
  <si>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</si>
  <si>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</si>
  <si>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</si>
  <si>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</si>
  <si>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</si>
  <si>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</si>
  <si>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</si>
  <si>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</si>
  <si>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</si>
  <si>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</si>
  <si>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</si>
  <si>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</si>
  <si>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</si>
  <si>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</si>
  <si>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</si>
  <si>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</si>
  <si>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</si>
  <si>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</si>
  <si>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</si>
  <si>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</si>
  <si>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</si>
  <si>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</si>
  <si>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</si>
  <si>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</si>
  <si>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</si>
  <si>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</si>
  <si>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</si>
  <si>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</si>
  <si>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</si>
  <si>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</si>
  <si>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</si>
  <si>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</si>
  <si>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</si>
  <si>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</si>
  <si>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</si>
  <si>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</si>
  <si>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</si>
  <si>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</si>
  <si>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</si>
  <si>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</si>
  <si>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</si>
  <si>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</si>
  <si>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</si>
  <si>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</si>
  <si>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</si>
  <si>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</si>
  <si>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</si>
  <si>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</si>
  <si>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</si>
  <si>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</si>
  <si>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</si>
  <si>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</si>
  <si>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</si>
  <si>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</si>
  <si>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</si>
  <si>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</si>
  <si>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</si>
  <si>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</si>
  <si>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</si>
  <si>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</si>
  <si>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</si>
  <si>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</si>
  <si>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</si>
  <si>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</si>
  <si>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</si>
  <si>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</si>
  <si>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</si>
  <si>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</si>
  <si>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</si>
  <si>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</si>
  <si>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</si>
  <si>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</si>
  <si>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</si>
  <si>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</si>
  <si>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</si>
  <si>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</si>
  <si>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</si>
  <si>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</si>
  <si>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</si>
  <si>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</si>
  <si>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</si>
  <si>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</si>
  <si>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</si>
  <si>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</si>
  <si>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</si>
  <si>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</si>
  <si>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</si>
  <si>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</si>
  <si>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</si>
  <si>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</si>
  <si>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</si>
  <si>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</si>
  <si>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</si>
  <si>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</si>
  <si>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</si>
  <si>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</si>
  <si>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</si>
  <si>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</si>
  <si>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</si>
  <si>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</si>
  <si>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</si>
  <si>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</si>
  <si>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</si>
  <si>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</si>
  <si>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</si>
  <si>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</si>
  <si>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</si>
  <si>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</si>
  <si>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</si>
  <si>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</si>
  <si>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</si>
  <si>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</si>
  <si>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</si>
  <si>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</si>
  <si>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</si>
  <si>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</si>
  <si>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</si>
  <si>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</si>
  <si>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</si>
  <si>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</si>
  <si>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</si>
  <si>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</si>
  <si>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</si>
  <si>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</si>
  <si>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</si>
  <si>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</si>
  <si>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</si>
  <si>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</si>
  <si>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</si>
  <si>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</si>
  <si>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</si>
  <si>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</si>
  <si>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</si>
  <si>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</si>
  <si>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</si>
  <si>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</si>
  <si>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</si>
  <si>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</si>
  <si>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</si>
  <si>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</si>
  <si>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</si>
  <si>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</si>
  <si>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</si>
  <si>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</si>
  <si>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</si>
  <si>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</si>
  <si>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</si>
  <si>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</si>
  <si>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</si>
  <si>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</si>
  <si>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</si>
  <si>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</si>
  <si>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</si>
  <si>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</si>
  <si>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</si>
  <si>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</si>
  <si>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</si>
  <si>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</si>
  <si>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</si>
  <si>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</si>
  <si>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</si>
  <si>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</si>
  <si>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</si>
  <si>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</si>
  <si>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</si>
  <si>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</si>
  <si>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</si>
  <si>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</si>
  <si>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</si>
  <si>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</si>
  <si>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</si>
  <si>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</si>
  <si>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</si>
  <si>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</si>
  <si>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</si>
  <si>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</si>
  <si>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</si>
  <si>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</si>
  <si>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</si>
  <si>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</si>
  <si>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</si>
  <si>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</si>
  <si>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</si>
  <si>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</si>
  <si>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</si>
  <si>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</si>
  <si>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</si>
  <si>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</si>
  <si>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</si>
  <si>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</si>
  <si>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</si>
  <si>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</si>
  <si>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</si>
  <si>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</si>
  <si>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</si>
  <si>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</si>
  <si>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</si>
  <si>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</si>
  <si>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</si>
  <si>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</si>
  <si>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</si>
  <si>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</si>
  <si>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</si>
  <si>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</si>
  <si>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</si>
  <si>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</si>
  <si>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</si>
  <si>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</si>
  <si>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</si>
  <si>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</si>
  <si>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</si>
  <si>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</si>
  <si>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</si>
  <si>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</si>
  <si>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</si>
  <si>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</si>
  <si>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</si>
  <si>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</si>
  <si>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</si>
  <si>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</si>
  <si>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</si>
  <si>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</si>
  <si>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</si>
  <si>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</si>
  <si>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</si>
  <si>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</si>
  <si>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</si>
  <si>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</si>
  <si>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</si>
  <si>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</si>
  <si>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</si>
  <si>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</si>
  <si>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</si>
  <si>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</si>
  <si>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</si>
  <si>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</si>
  <si>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</si>
  <si>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</si>
  <si>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</si>
  <si>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</si>
  <si>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</si>
  <si>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</si>
  <si>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</si>
  <si>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</si>
  <si>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</si>
  <si>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</si>
  <si>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</si>
  <si>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</si>
  <si>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</si>
  <si>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</si>
  <si>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</si>
  <si>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</si>
  <si>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</si>
  <si>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</si>
  <si>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</si>
  <si>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</si>
  <si>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</si>
  <si>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</si>
  <si>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</si>
  <si>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</si>
  <si>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</si>
  <si>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</si>
  <si>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</si>
  <si>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</si>
  <si>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</si>
  <si>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</si>
  <si>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</si>
  <si>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</si>
  <si>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</si>
  <si>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</si>
  <si>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</si>
  <si>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</si>
  <si>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</si>
  <si>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</si>
  <si>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</si>
  <si>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</si>
  <si>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</si>
  <si>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</si>
  <si>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</si>
  <si>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</si>
  <si>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</si>
  <si>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</si>
  <si>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</si>
  <si>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</si>
  <si>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</si>
  <si>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</si>
  <si>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</si>
  <si>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</si>
  <si>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</si>
  <si>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</si>
  <si>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</si>
  <si>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</si>
  <si>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</si>
  <si>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</si>
  <si>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</si>
  <si>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</si>
  <si>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</si>
  <si>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</si>
  <si>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</si>
  <si>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</si>
  <si>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</si>
  <si>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</si>
  <si>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</si>
  <si>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</si>
  <si>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</si>
  <si>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</si>
  <si>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</si>
  <si>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</si>
  <si>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</si>
  <si>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</si>
  <si>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</si>
  <si>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</si>
  <si>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</si>
  <si>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</si>
  <si>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</si>
  <si>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</si>
  <si>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</si>
  <si>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</si>
  <si>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</si>
  <si>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</si>
  <si>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</si>
  <si>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</si>
  <si>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</si>
  <si>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</si>
  <si>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</si>
  <si>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</si>
  <si>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</si>
  <si>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</si>
  <si>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</si>
  <si>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</si>
  <si>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</si>
  <si>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</si>
  <si>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</si>
  <si>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</si>
  <si>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</si>
  <si>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</si>
  <si>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</si>
  <si>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</si>
  <si>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</si>
  <si>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</si>
  <si>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</si>
  <si>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</si>
  <si>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</si>
  <si>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</si>
  <si>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</si>
  <si>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</si>
  <si>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</si>
  <si>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</si>
  <si>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</si>
  <si>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</si>
  <si>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</si>
  <si>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</si>
  <si>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</si>
  <si>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</si>
  <si>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</si>
  <si>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</si>
  <si>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</si>
  <si>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</si>
  <si>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</si>
  <si>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</si>
  <si>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</si>
  <si>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</si>
  <si>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</si>
  <si>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</si>
  <si>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</si>
  <si>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</si>
  <si>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</si>
  <si>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</si>
  <si>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</si>
  <si>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</si>
  <si>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</si>
  <si>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</si>
  <si>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</si>
  <si>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</si>
  <si>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</si>
  <si>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</si>
  <si>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</si>
  <si>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</si>
  <si>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</si>
  <si>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</si>
  <si>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</si>
  <si>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</si>
  <si>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</si>
  <si>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</si>
  <si>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</si>
  <si>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</si>
  <si>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</si>
  <si>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</si>
  <si>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</si>
  <si>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</si>
  <si>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</si>
  <si>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</si>
  <si>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</si>
  <si>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</si>
  <si>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</si>
  <si>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</si>
  <si>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</si>
  <si>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</si>
  <si>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</si>
  <si>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</si>
  <si>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</si>
  <si>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</si>
  <si>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</si>
  <si>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</si>
  <si>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</si>
  <si>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</si>
  <si>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</si>
  <si>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</si>
  <si>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</si>
  <si>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</si>
  <si>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</si>
  <si>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</si>
  <si>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</si>
  <si>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</si>
  <si>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</si>
  <si>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</si>
  <si>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</si>
  <si>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</si>
  <si>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</si>
  <si>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</si>
  <si>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</si>
  <si>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</si>
  <si>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</si>
  <si>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</si>
  <si>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</si>
  <si>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</si>
  <si>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</si>
  <si>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</si>
  <si>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</si>
  <si>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</si>
  <si>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</si>
  <si>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</si>
  <si>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</si>
  <si>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</si>
  <si>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</si>
  <si>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</si>
  <si>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</si>
  <si>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</si>
  <si>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</si>
  <si>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</si>
  <si>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</si>
  <si>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</si>
  <si>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</si>
  <si>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</si>
  <si>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</si>
  <si>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</si>
  <si>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</si>
  <si>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</si>
  <si>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</si>
  <si>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</si>
  <si>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</si>
  <si>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</si>
  <si>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</si>
  <si>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</si>
  <si>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</si>
  <si>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</si>
  <si>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</si>
  <si>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</si>
  <si>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</si>
  <si>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</si>
  <si>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</si>
  <si>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</si>
  <si>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</si>
  <si>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</si>
  <si>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</si>
  <si>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</si>
  <si>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</si>
  <si>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</si>
  <si>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</si>
  <si>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</si>
  <si>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</si>
  <si>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</si>
  <si>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</si>
  <si>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</si>
  <si>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</si>
  <si>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</si>
  <si>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</si>
  <si>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</si>
  <si>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</si>
  <si>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</si>
  <si>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</si>
  <si>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</si>
  <si>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</si>
  <si>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</si>
  <si>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</si>
  <si>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</si>
  <si>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</si>
  <si>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</si>
  <si>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</si>
  <si>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</si>
  <si>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</si>
  <si>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</si>
  <si>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</si>
  <si>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</si>
  <si>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</si>
  <si>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</si>
  <si>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</si>
  <si>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</si>
  <si>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</si>
  <si>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</si>
  <si>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</si>
  <si>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</si>
  <si>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</si>
  <si>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</si>
  <si>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</si>
  <si>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</si>
  <si>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</si>
  <si>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</si>
  <si>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</si>
  <si>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</si>
  <si>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</si>
  <si>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</si>
  <si>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</si>
  <si>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</si>
  <si>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</si>
  <si>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</si>
  <si>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</si>
  <si>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</si>
  <si>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</si>
  <si>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</si>
  <si>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</si>
  <si>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</si>
  <si>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</si>
  <si>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</si>
  <si>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</si>
  <si>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</si>
  <si>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</si>
  <si>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</si>
  <si>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</si>
  <si>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</si>
  <si>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</si>
  <si>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</si>
  <si>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</si>
  <si>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</si>
  <si>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</si>
  <si>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</si>
  <si>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</si>
  <si>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</si>
  <si>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</si>
  <si>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</si>
  <si>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</si>
  <si>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</si>
  <si>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</si>
  <si>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</si>
  <si>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</si>
  <si>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</si>
  <si>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</si>
  <si>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</si>
  <si>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</si>
  <si>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</si>
  <si>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</si>
  <si>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</si>
  <si>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</si>
  <si>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</si>
  <si>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</si>
  <si>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</si>
  <si>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</si>
  <si>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</si>
  <si>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</si>
  <si>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</si>
  <si>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</si>
  <si>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</si>
  <si>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</si>
  <si>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</si>
  <si>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</si>
  <si>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</si>
  <si>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</si>
  <si>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</si>
  <si>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</si>
  <si>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</si>
  <si>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</si>
  <si>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</si>
  <si>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</si>
  <si>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</si>
  <si>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</si>
  <si>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</si>
  <si>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</si>
  <si>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</si>
  <si>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</si>
  <si>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</si>
  <si>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</si>
  <si>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</si>
  <si>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</si>
  <si>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</si>
  <si>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</si>
  <si>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</si>
  <si>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</si>
  <si>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</si>
  <si>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</si>
  <si>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</si>
  <si>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</si>
  <si>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</si>
  <si>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</si>
  <si>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</si>
  <si>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</si>
  <si>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</si>
  <si>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</si>
  <si>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</si>
  <si>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</si>
  <si>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</si>
  <si>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</si>
  <si>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</si>
  <si>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</si>
  <si>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</si>
  <si>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</si>
  <si>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</si>
  <si>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</si>
  <si>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</si>
  <si>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</si>
  <si>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</si>
  <si>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</si>
  <si>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</si>
  <si>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</si>
  <si>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</si>
  <si>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</si>
  <si>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</si>
  <si>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</si>
  <si>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</si>
  <si>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</si>
  <si>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</si>
  <si>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</si>
  <si>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</si>
  <si>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</si>
  <si>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</si>
  <si>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</si>
  <si>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</si>
  <si>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</si>
  <si>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</si>
  <si>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</si>
  <si>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</si>
  <si>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</si>
  <si>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</si>
  <si>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</si>
  <si>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</si>
  <si>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</si>
  <si>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</si>
  <si>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</si>
  <si>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</si>
  <si>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</si>
  <si>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</si>
  <si>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</si>
  <si>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</si>
  <si>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</si>
  <si>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</si>
  <si>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</si>
  <si>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</si>
  <si>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</si>
  <si>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</si>
  <si>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</si>
  <si>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</si>
  <si>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</si>
  <si>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</si>
  <si>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</si>
  <si>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</si>
  <si>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</si>
  <si>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</si>
  <si>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</si>
  <si>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</si>
  <si>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</si>
  <si>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</si>
  <si>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</si>
  <si>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</si>
  <si>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</si>
  <si>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</si>
  <si>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</si>
  <si>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</si>
  <si>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</si>
  <si>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</si>
  <si>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</si>
  <si>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</si>
  <si>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</si>
  <si>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</si>
  <si>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</si>
  <si>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</si>
  <si>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</si>
  <si>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</si>
  <si>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</si>
  <si>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</si>
  <si>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</si>
  <si>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</si>
  <si>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</si>
  <si>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</si>
  <si>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</si>
  <si>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</si>
  <si>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</si>
  <si>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</si>
  <si>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</si>
  <si>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</si>
  <si>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</si>
  <si>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</si>
  <si>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</si>
  <si>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</si>
  <si>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</si>
  <si>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</si>
  <si>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</si>
  <si>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</si>
  <si>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</si>
  <si>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</si>
  <si>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</si>
  <si>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</si>
  <si>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</si>
  <si>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</si>
  <si>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</si>
  <si>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</si>
  <si>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</si>
  <si>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</si>
  <si>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</si>
  <si>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</si>
  <si>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</si>
  <si>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</si>
  <si>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</si>
  <si>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</si>
  <si>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</si>
  <si>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</si>
  <si>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</si>
  <si>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</si>
  <si>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</si>
  <si>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</si>
  <si>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</si>
  <si>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</si>
  <si>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</si>
  <si>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</si>
  <si>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</si>
  <si>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</si>
  <si>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</si>
  <si>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</si>
  <si>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</si>
  <si>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</si>
  <si>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</si>
  <si>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</si>
  <si>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</si>
  <si>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</si>
  <si>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</si>
  <si>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</si>
  <si>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</si>
  <si>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</si>
  <si>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</si>
  <si>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</si>
  <si>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</si>
  <si>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</si>
  <si>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</si>
  <si>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</si>
  <si>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</si>
  <si>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</si>
  <si>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</si>
  <si>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</si>
  <si>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</si>
  <si>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</si>
  <si>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</si>
  <si>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</si>
  <si>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</si>
  <si>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</si>
  <si>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</si>
  <si>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</si>
  <si>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</si>
  <si>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</si>
  <si>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</si>
  <si>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</si>
  <si>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</si>
  <si>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</si>
  <si>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</si>
  <si>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</si>
  <si>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</si>
  <si>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</si>
  <si>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</si>
  <si>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</si>
  <si>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</si>
  <si>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</si>
  <si>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</si>
  <si>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</si>
  <si>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</si>
  <si>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</si>
  <si>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</si>
  <si>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</si>
  <si>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</si>
  <si>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</si>
  <si>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</si>
  <si>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</si>
  <si>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</si>
  <si>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</si>
  <si>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</si>
  <si>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</si>
  <si>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</si>
  <si>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</si>
  <si>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</si>
  <si>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</si>
  <si>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</si>
  <si>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</si>
  <si>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</si>
  <si>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</si>
  <si>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</si>
  <si>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</si>
  <si>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</si>
  <si>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</si>
  <si>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</si>
  <si>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</si>
  <si>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</si>
  <si>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</si>
  <si>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</si>
  <si>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</si>
  <si>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</si>
  <si>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</si>
  <si>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</si>
  <si>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</si>
  <si>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</si>
  <si>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</si>
  <si>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</si>
  <si>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</si>
  <si>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</si>
  <si>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</si>
  <si>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</si>
  <si>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</si>
  <si>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</si>
  <si>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</si>
  <si>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</si>
  <si>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</si>
  <si>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</si>
  <si>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</si>
  <si>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</si>
  <si>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</si>
  <si>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</si>
  <si>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</si>
  <si>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</si>
  <si>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</si>
  <si>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</si>
  <si>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</si>
  <si>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</si>
  <si>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</si>
  <si>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</si>
  <si>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</si>
  <si>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</si>
  <si>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</si>
  <si>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</si>
  <si>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</si>
  <si>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</si>
  <si>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</si>
  <si>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</si>
  <si>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</si>
  <si>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</si>
  <si>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</si>
  <si>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</si>
  <si>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</si>
  <si>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</si>
  <si>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</si>
  <si>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</si>
  <si>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</si>
  <si>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</si>
  <si>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</si>
  <si>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</si>
  <si>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</si>
  <si>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</si>
  <si>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</si>
  <si>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</si>
  <si>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</si>
  <si>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</si>
  <si>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</si>
  <si>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</si>
  <si>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</si>
  <si>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</si>
  <si>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</si>
  <si>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</si>
  <si>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</si>
  <si>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</si>
  <si>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</si>
  <si>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</si>
  <si>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</si>
  <si>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</si>
  <si>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</si>
  <si>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</si>
  <si>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</si>
  <si>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</si>
  <si>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</si>
  <si>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</si>
  <si>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</si>
  <si>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</si>
  <si>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</si>
  <si>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</si>
  <si>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</si>
  <si>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</si>
  <si>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</si>
  <si>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</si>
  <si>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</si>
  <si>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</si>
  <si>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</si>
  <si>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</si>
  <si>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</si>
  <si>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</si>
  <si>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</si>
  <si>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</si>
  <si>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</si>
  <si>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</si>
  <si>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</si>
  <si>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</si>
  <si>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</si>
  <si>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</si>
  <si>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</si>
  <si>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</si>
  <si>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</si>
  <si>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</si>
  <si>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</si>
  <si>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</si>
  <si>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</si>
  <si>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</si>
  <si>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</si>
  <si>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</si>
  <si>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</si>
  <si>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</si>
  <si>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</si>
  <si>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</si>
  <si>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</si>
  <si>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</si>
  <si>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</si>
  <si>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</si>
  <si>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</si>
  <si>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</si>
  <si>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</si>
  <si>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</si>
  <si>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</si>
  <si>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</si>
  <si>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</si>
  <si>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</si>
  <si>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</si>
  <si>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</si>
  <si>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</si>
  <si>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</si>
  <si>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</si>
  <si>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</si>
  <si>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</si>
  <si>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</si>
  <si>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</si>
  <si>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</si>
  <si>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</si>
  <si>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</si>
  <si>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</si>
  <si>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</si>
  <si>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</si>
  <si>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</si>
  <si>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</si>
  <si>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</si>
  <si>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</si>
  <si>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</si>
  <si>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</si>
  <si>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</si>
  <si>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</si>
  <si>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</si>
  <si>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</si>
  <si>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</si>
  <si>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</si>
  <si>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</si>
  <si>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</si>
  <si>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</si>
  <si>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</si>
  <si>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</si>
  <si>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</si>
  <si>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</si>
  <si>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</si>
  <si>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</si>
  <si>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</si>
  <si>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</si>
  <si>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</si>
  <si>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</si>
  <si>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</si>
  <si>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</si>
  <si>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</si>
  <si>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</si>
  <si>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</si>
  <si>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</si>
  <si>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</si>
  <si>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</si>
  <si>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</si>
  <si>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</si>
  <si>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</si>
  <si>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</si>
  <si>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</si>
  <si>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</si>
  <si>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</si>
  <si>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</si>
  <si>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</si>
  <si>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</si>
  <si>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</si>
  <si>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</si>
  <si>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</si>
  <si>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</si>
  <si>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</si>
  <si>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</si>
  <si>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</si>
  <si>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</si>
  <si>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</si>
  <si>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</si>
  <si>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</si>
  <si>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</si>
  <si>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</si>
  <si>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</si>
  <si>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</si>
  <si>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</si>
  <si>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</si>
  <si>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</si>
  <si>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</si>
  <si>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</si>
  <si>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</si>
  <si>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</si>
  <si>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</si>
  <si>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</si>
  <si>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</si>
  <si>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</si>
  <si>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</si>
  <si>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</si>
  <si>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</si>
  <si>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</si>
  <si>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</si>
  <si>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</si>
  <si>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</si>
  <si>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</si>
  <si>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</si>
  <si>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</si>
  <si>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</si>
  <si>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</si>
  <si>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</si>
  <si>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</si>
  <si>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</si>
  <si>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</si>
  <si>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</si>
  <si>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</si>
  <si>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</si>
  <si>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</si>
  <si>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</si>
  <si>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</si>
  <si>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</si>
  <si>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</si>
  <si>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</si>
  <si>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</si>
  <si>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</si>
  <si>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</si>
  <si>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</si>
  <si>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</si>
  <si>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</si>
  <si>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</si>
  <si>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</si>
  <si>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</si>
  <si>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</si>
  <si>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</si>
  <si>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</si>
  <si>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</si>
  <si>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</si>
  <si>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</si>
  <si>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</si>
  <si>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</si>
  <si>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</si>
  <si>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</si>
  <si>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</si>
  <si>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</si>
  <si>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</si>
  <si>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</si>
  <si>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</si>
  <si>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</si>
  <si>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</si>
  <si>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</si>
  <si>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</si>
  <si>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</si>
  <si>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</si>
  <si>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</si>
  <si>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</si>
  <si>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</si>
  <si>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</si>
  <si>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</si>
  <si>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</si>
  <si>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</si>
  <si>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</si>
  <si>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</si>
  <si>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</si>
  <si>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</si>
  <si>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</si>
  <si>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</si>
  <si>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</si>
  <si>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</si>
  <si>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</si>
  <si>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</si>
  <si>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</si>
  <si>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</si>
  <si>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</si>
  <si>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</si>
  <si>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</si>
  <si>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</si>
  <si>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</si>
  <si>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</si>
  <si>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</si>
  <si>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</si>
  <si>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</si>
  <si>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</si>
  <si>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</si>
  <si>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</si>
  <si>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</si>
  <si>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</si>
  <si>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</si>
  <si>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</si>
  <si>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</si>
  <si>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</si>
  <si>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</si>
  <si>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</si>
  <si>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</si>
  <si>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</si>
  <si>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</si>
  <si>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</si>
  <si>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</si>
  <si>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</si>
  <si>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</si>
  <si>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</si>
  <si>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</si>
  <si>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</si>
  <si>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</si>
  <si>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</si>
  <si>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</si>
  <si>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</si>
  <si>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</si>
  <si>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</si>
  <si>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</si>
  <si>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</si>
  <si>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</si>
  <si>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</si>
  <si>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</si>
  <si>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</si>
  <si>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</si>
  <si>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</si>
  <si>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</si>
  <si>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</si>
  <si>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</si>
  <si>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</si>
  <si>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</si>
  <si>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</si>
  <si>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</si>
  <si>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</si>
  <si>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</si>
  <si>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</si>
  <si>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</si>
  <si>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</si>
  <si>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</si>
  <si>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</si>
  <si>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</si>
  <si>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</si>
  <si>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</si>
  <si>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</si>
  <si>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</si>
  <si>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</si>
  <si>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</si>
  <si>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</si>
  <si>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</si>
  <si>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</si>
  <si>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</si>
  <si>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</si>
  <si>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</si>
  <si>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</si>
  <si>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</si>
  <si>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</si>
  <si>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</si>
  <si>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</si>
  <si>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</si>
  <si>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</si>
  <si>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</si>
  <si>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</si>
  <si>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</si>
  <si>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</si>
  <si>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</si>
  <si>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</si>
  <si>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</si>
  <si>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</si>
  <si>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</si>
  <si>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</si>
  <si>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</si>
  <si>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</si>
  <si>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</si>
  <si>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</si>
  <si>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</si>
  <si>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</si>
  <si>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</si>
  <si>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</si>
  <si>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</si>
  <si>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</si>
  <si>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</si>
  <si>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</si>
  <si>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</si>
  <si>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</si>
  <si>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</si>
  <si>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</si>
  <si>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</si>
  <si>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</si>
  <si>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</si>
  <si>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</si>
  <si>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</si>
  <si>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</si>
  <si>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</si>
  <si>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</si>
  <si>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</si>
  <si>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</si>
  <si>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</si>
  <si>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</si>
  <si>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</si>
  <si>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</si>
  <si>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</si>
  <si>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</si>
  <si>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</si>
  <si>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</si>
  <si>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</si>
  <si>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</si>
  <si>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</si>
  <si>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</si>
  <si>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</si>
  <si>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</si>
  <si>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</si>
  <si>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</si>
  <si>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</si>
  <si>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</si>
  <si>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</si>
  <si>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</si>
  <si>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</si>
  <si>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</si>
  <si>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</si>
  <si>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</si>
  <si>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</si>
  <si>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</si>
  <si>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</si>
  <si>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</si>
  <si>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</si>
  <si>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</si>
  <si>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</si>
  <si>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</si>
  <si>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</si>
  <si>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</si>
  <si>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</si>
  <si>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</si>
  <si>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</si>
  <si>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</si>
  <si>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</si>
  <si>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</si>
  <si>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</si>
  <si>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</si>
  <si>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</si>
  <si>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</si>
  <si>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</si>
  <si>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</si>
  <si>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</si>
  <si>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</si>
  <si>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</si>
  <si>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</si>
  <si>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</si>
  <si>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</si>
  <si>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</si>
  <si>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</si>
  <si>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</si>
  <si>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</si>
  <si>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</si>
  <si>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</si>
  <si>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</si>
  <si>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</si>
  <si>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</si>
  <si>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</si>
  <si>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</si>
  <si>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</si>
  <si>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</si>
  <si>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</si>
  <si>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</si>
  <si>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</si>
  <si>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</si>
  <si>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</si>
  <si>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</si>
  <si>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</si>
  <si>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</si>
  <si>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</si>
  <si>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</si>
  <si>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</si>
  <si>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</si>
  <si>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</si>
  <si>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</si>
  <si>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</si>
  <si>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</si>
  <si>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</si>
  <si>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</si>
  <si>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</si>
  <si>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</si>
  <si>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</si>
  <si>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</si>
  <si>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</si>
  <si>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</si>
  <si>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</si>
  <si>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</si>
  <si>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</si>
  <si>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</si>
  <si>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</si>
  <si>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</si>
  <si>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</si>
  <si>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</si>
  <si>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</si>
  <si>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</si>
  <si>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</si>
  <si>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</si>
  <si>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</si>
  <si>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</si>
  <si>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</si>
  <si>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</si>
  <si>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</si>
  <si>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</si>
  <si>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</si>
  <si>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</si>
  <si>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</si>
  <si>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</si>
  <si>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</si>
  <si>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</si>
  <si>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</si>
  <si>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</si>
  <si>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</si>
  <si>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</si>
  <si>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</si>
  <si>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</si>
  <si>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</si>
  <si>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</si>
  <si>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</si>
  <si>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</si>
  <si>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</si>
  <si>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</si>
  <si>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</si>
  <si>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</si>
  <si>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</si>
  <si>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</si>
  <si>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</si>
  <si>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</si>
  <si>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</si>
  <si>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</si>
  <si>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</si>
  <si>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</si>
  <si>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</si>
  <si>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</si>
  <si>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</si>
  <si>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</si>
  <si>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</si>
  <si>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</si>
  <si>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</si>
  <si>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</si>
  <si>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</si>
  <si>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</si>
  <si>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</si>
  <si>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</si>
  <si>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</si>
  <si>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</si>
  <si>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</si>
  <si>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</si>
  <si>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</si>
  <si>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</si>
  <si>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</si>
  <si>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</si>
  <si>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</si>
  <si>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</si>
  <si>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</si>
  <si>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</si>
  <si>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</si>
  <si>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</si>
  <si>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</si>
  <si>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</si>
  <si>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</si>
  <si>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</si>
  <si>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</si>
  <si>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</si>
  <si>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</si>
  <si>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</si>
  <si>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</si>
  <si>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</si>
  <si>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</si>
  <si>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</si>
  <si>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</si>
  <si>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</si>
  <si>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</si>
  <si>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</si>
  <si>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</si>
  <si>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</si>
  <si>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</si>
  <si>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</si>
  <si>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</si>
  <si>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</si>
  <si>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</si>
  <si>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</si>
  <si>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</si>
  <si>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</si>
  <si>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</si>
  <si>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</si>
  <si>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</si>
  <si>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</si>
  <si>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</si>
  <si>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</si>
  <si>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</si>
  <si>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</si>
  <si>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</si>
  <si>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</si>
  <si>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</si>
  <si>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</si>
  <si>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</si>
  <si>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</si>
  <si>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</si>
  <si>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</si>
  <si>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</si>
  <si>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</si>
  <si>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</si>
  <si>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</si>
  <si>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</si>
  <si>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</si>
  <si>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</si>
  <si>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</si>
  <si>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</si>
  <si>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</si>
  <si>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</si>
  <si>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</si>
  <si>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</si>
  <si>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</si>
  <si>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</si>
  <si>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</si>
  <si>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</si>
  <si>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</si>
  <si>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</si>
  <si>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</si>
  <si>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</si>
  <si>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</si>
  <si>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</si>
  <si>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</si>
  <si>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</si>
  <si>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</si>
  <si>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</si>
  <si>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</si>
  <si>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</si>
  <si>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</si>
  <si>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</si>
  <si>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</si>
  <si>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</si>
  <si>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</si>
  <si>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</si>
  <si>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</si>
  <si>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</si>
  <si>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</si>
  <si>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</si>
  <si>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</si>
  <si>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</si>
  <si>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</si>
  <si>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</si>
  <si>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</si>
  <si>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</si>
  <si>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</si>
  <si>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</si>
  <si>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</si>
  <si>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</si>
  <si>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</si>
  <si>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</si>
  <si>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</si>
  <si>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</si>
  <si>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</si>
  <si>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</si>
  <si>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</si>
  <si>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</si>
  <si>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</si>
  <si>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</si>
  <si>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</si>
  <si>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</si>
  <si>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</si>
  <si>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</si>
  <si>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</si>
  <si>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</si>
  <si>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</si>
  <si>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</si>
  <si>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</si>
  <si>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</si>
  <si>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</si>
  <si>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</si>
  <si>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</si>
  <si>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</si>
  <si>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</si>
  <si>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</si>
  <si>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</si>
  <si>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</si>
  <si>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</si>
  <si>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</si>
  <si>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</si>
  <si>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</si>
  <si>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</si>
  <si>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</si>
  <si>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</si>
  <si>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</si>
  <si>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</si>
  <si>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</si>
  <si>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</si>
  <si>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</si>
  <si>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</si>
  <si>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</si>
  <si>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</si>
  <si>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</si>
  <si>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</si>
  <si>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</si>
  <si>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</si>
  <si>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</si>
  <si>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</si>
  <si>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</si>
  <si>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</si>
  <si>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</si>
  <si>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</si>
  <si>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</si>
  <si>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</si>
  <si>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</si>
  <si>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</si>
  <si>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</si>
  <si>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</si>
  <si>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</si>
  <si>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</si>
  <si>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</si>
  <si>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</si>
  <si>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</si>
  <si>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</si>
  <si>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</si>
  <si>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</si>
  <si>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</si>
  <si>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</si>
  <si>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</si>
  <si>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</si>
  <si>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</si>
  <si>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</si>
  <si>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</si>
  <si>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</si>
  <si>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</si>
  <si>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</si>
  <si>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</si>
  <si>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</si>
  <si>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</si>
  <si>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</si>
  <si>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</si>
  <si>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</si>
  <si>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</si>
  <si>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</si>
  <si>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</si>
  <si>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</si>
  <si>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</si>
  <si>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</si>
  <si>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</si>
  <si>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</si>
  <si>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</si>
  <si>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</si>
  <si>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</si>
  <si>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</si>
  <si>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</si>
  <si>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</si>
  <si>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</si>
  <si>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</si>
  <si>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</si>
  <si>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</si>
  <si>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</si>
  <si>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</si>
  <si>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</si>
  <si>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</si>
  <si>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</si>
  <si>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</si>
  <si>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</si>
  <si>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</si>
  <si>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</si>
  <si>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</si>
  <si>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</si>
  <si>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</si>
  <si>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</si>
  <si>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</si>
  <si>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</si>
  <si>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</si>
  <si>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</si>
  <si>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</si>
  <si>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</si>
  <si>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</si>
  <si>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</si>
  <si>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</si>
  <si>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</si>
  <si>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</si>
  <si>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</si>
  <si>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</si>
  <si>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</si>
  <si>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</si>
  <si>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</si>
  <si>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</si>
  <si>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</si>
  <si>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</si>
  <si>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</si>
  <si>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</si>
  <si>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</si>
  <si>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</si>
  <si>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</si>
  <si>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</si>
  <si>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</si>
  <si>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</si>
  <si>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</si>
  <si>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</si>
  <si>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</si>
  <si>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</si>
  <si>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</si>
  <si>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</si>
  <si>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</si>
  <si>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</si>
  <si>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</si>
  <si>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</si>
  <si>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</si>
  <si>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</si>
  <si>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</si>
  <si>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</si>
  <si>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</si>
  <si>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</si>
  <si>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</si>
  <si>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</si>
  <si>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</si>
  <si>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</si>
  <si>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</si>
  <si>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</si>
  <si>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</si>
  <si>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</si>
  <si>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</si>
  <si>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</si>
  <si>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</si>
  <si>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</si>
  <si>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</si>
  <si>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</si>
  <si>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</si>
  <si>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</si>
  <si>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</si>
  <si>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</si>
  <si>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</si>
  <si>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</si>
  <si>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</si>
  <si>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</si>
  <si>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</si>
  <si>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</si>
  <si>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</si>
  <si>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</si>
  <si>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</si>
  <si>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</si>
  <si>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</si>
  <si>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</si>
  <si>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</si>
  <si>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</si>
  <si>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</si>
  <si>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</si>
  <si>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</si>
  <si>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</si>
  <si>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</si>
  <si>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</si>
  <si>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</si>
  <si>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</si>
  <si>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</si>
  <si>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</si>
  <si>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</si>
  <si>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</si>
  <si>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</si>
  <si>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</si>
  <si>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</si>
  <si>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</si>
  <si>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</si>
  <si>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</si>
  <si>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</si>
  <si>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</si>
  <si>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</si>
  <si>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</si>
  <si>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</si>
  <si>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</si>
  <si>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</si>
  <si>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</si>
  <si>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</si>
  <si>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</si>
  <si>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</si>
  <si>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</si>
  <si>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</si>
  <si>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</si>
  <si>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</si>
  <si>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</si>
  <si>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</si>
  <si>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</si>
  <si>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</si>
  <si>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</si>
  <si>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</si>
  <si>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</si>
  <si>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</si>
  <si>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</si>
  <si>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</si>
  <si>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</si>
  <si>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</si>
  <si>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</si>
  <si>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</si>
  <si>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</si>
  <si>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</si>
  <si>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</si>
  <si>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</si>
  <si>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</si>
  <si>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</si>
  <si>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</si>
  <si>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</si>
  <si>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</si>
  <si>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</si>
  <si>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</si>
  <si>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</si>
  <si>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</si>
  <si>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</si>
  <si>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</si>
  <si>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</si>
  <si>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</si>
  <si>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</si>
  <si>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</si>
  <si>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</si>
  <si>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</si>
  <si>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</si>
  <si>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</si>
  <si>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</si>
  <si>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</si>
  <si>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</si>
  <si>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</si>
  <si>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</si>
  <si>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</si>
  <si>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</si>
  <si>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</si>
  <si>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</si>
  <si>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</si>
  <si>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</si>
  <si>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</si>
  <si>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</si>
  <si>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</si>
  <si>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</si>
  <si>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</si>
  <si>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</si>
  <si>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</si>
  <si>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</si>
  <si>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</si>
  <si>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</si>
  <si>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</si>
  <si>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</si>
  <si>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</si>
  <si>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</si>
  <si>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</si>
  <si>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</si>
  <si>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</si>
  <si>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</si>
  <si>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</si>
  <si>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</si>
  <si>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</si>
  <si>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</si>
  <si>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</si>
  <si>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</si>
  <si>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</si>
  <si>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</si>
  <si>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</si>
  <si>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</si>
  <si>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</si>
  <si>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</si>
  <si>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</si>
  <si>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</si>
  <si>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</si>
  <si>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</si>
  <si>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</si>
  <si>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</si>
  <si>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</si>
  <si>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</si>
  <si>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</si>
  <si>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</si>
  <si>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</si>
  <si>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</si>
  <si>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</si>
  <si>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</si>
  <si>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</si>
  <si>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</si>
  <si>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</si>
  <si>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</si>
  <si>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</si>
  <si>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</si>
  <si>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</si>
  <si>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</si>
  <si>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</si>
  <si>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</si>
  <si>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</si>
  <si>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</si>
  <si>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</si>
  <si>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</si>
  <si>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</si>
  <si>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</si>
  <si>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</si>
  <si>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</si>
  <si>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</si>
  <si>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</si>
  <si>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</si>
  <si>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</si>
  <si>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</si>
  <si>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</si>
  <si>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</si>
  <si>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</si>
  <si>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</si>
  <si>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</si>
  <si>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</si>
  <si>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</si>
  <si>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</si>
  <si>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</si>
  <si>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</si>
  <si>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</si>
  <si>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</si>
  <si>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</si>
  <si>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</si>
  <si>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</si>
  <si>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</si>
  <si>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</si>
  <si>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</si>
  <si>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</si>
  <si>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</si>
  <si>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</si>
  <si>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</si>
  <si>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</si>
  <si>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</si>
  <si>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</si>
  <si>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</si>
  <si>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</si>
  <si>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</si>
  <si>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</si>
  <si>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</si>
  <si>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</si>
  <si>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</si>
  <si>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</si>
  <si>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</si>
  <si>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</si>
  <si>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</si>
  <si>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</si>
  <si>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</si>
  <si>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</si>
  <si>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</si>
  <si>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</si>
  <si>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</si>
  <si>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</si>
  <si>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</si>
  <si>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</si>
  <si>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</si>
  <si>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</si>
  <si>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</si>
  <si>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</si>
  <si>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</si>
  <si>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</si>
  <si>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</si>
  <si>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</si>
  <si>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</si>
  <si>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</si>
  <si>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</si>
  <si>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</si>
  <si>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</si>
  <si>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</si>
  <si>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</si>
  <si>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</si>
  <si>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</si>
  <si>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</si>
  <si>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</si>
  <si>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</si>
  <si>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</si>
  <si>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</si>
  <si>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</si>
  <si>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</si>
  <si>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</si>
  <si>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</si>
  <si>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</si>
  <si>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</si>
  <si>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</si>
  <si>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</si>
  <si>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</si>
  <si>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</si>
  <si>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</si>
  <si>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</si>
  <si>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</si>
  <si>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</si>
  <si>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</si>
  <si>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</si>
  <si>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</si>
  <si>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</si>
  <si>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</si>
  <si>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</si>
  <si>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</si>
  <si>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</si>
  <si>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</si>
  <si>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</si>
  <si>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</si>
  <si>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</si>
  <si>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</si>
  <si>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</si>
  <si>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</si>
  <si>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</si>
  <si>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</si>
  <si>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</si>
  <si>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</si>
  <si>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</si>
  <si>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</si>
  <si>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</si>
  <si>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</si>
  <si>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</si>
  <si>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</si>
  <si>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</si>
  <si>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</si>
  <si>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</si>
  <si>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</si>
  <si>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</si>
  <si>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</si>
  <si>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</si>
  <si>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</si>
  <si>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</si>
  <si>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</si>
  <si>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</si>
  <si>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</si>
  <si>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</si>
  <si>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</si>
  <si>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</si>
  <si>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</si>
  <si>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</si>
  <si>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</si>
  <si>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</si>
  <si>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</si>
  <si>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</si>
  <si>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</si>
  <si>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</si>
  <si>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</si>
  <si>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</si>
  <si>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</si>
  <si>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</si>
  <si>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</si>
  <si>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</si>
  <si>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</si>
  <si>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</si>
  <si>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</si>
  <si>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</si>
  <si>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</si>
  <si>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</si>
  <si>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</si>
  <si>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</si>
  <si>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</si>
  <si>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</si>
  <si>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</si>
  <si>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</si>
  <si>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</si>
  <si>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</si>
  <si>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</si>
  <si>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</si>
  <si>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</si>
  <si>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</si>
  <si>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</si>
  <si>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</si>
  <si>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</si>
  <si>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</si>
  <si>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</si>
  <si>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</si>
  <si>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</si>
  <si>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</si>
  <si>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</si>
  <si>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</si>
  <si>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</si>
  <si>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</si>
  <si>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</si>
  <si>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</si>
  <si>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</si>
  <si>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</si>
  <si>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</si>
  <si>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</si>
  <si>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</si>
  <si>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</si>
  <si>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</si>
  <si>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</si>
  <si>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</si>
  <si>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</si>
  <si>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</si>
  <si>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</si>
  <si>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</si>
  <si>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</si>
  <si>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</si>
  <si>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</si>
  <si>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</si>
  <si>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</si>
  <si>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</si>
  <si>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</si>
  <si>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</si>
  <si>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</si>
  <si>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</si>
  <si>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</si>
  <si>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</si>
  <si>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</si>
  <si>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</si>
  <si>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</si>
  <si>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</si>
  <si>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</si>
  <si>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</si>
  <si>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</si>
  <si>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</si>
  <si>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</si>
  <si>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</si>
  <si>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</si>
  <si>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</si>
  <si>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</si>
  <si>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</si>
  <si>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</si>
  <si>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</si>
  <si>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</si>
  <si>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</si>
  <si>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</si>
  <si>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</si>
  <si>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</si>
  <si>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</si>
  <si>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</si>
  <si>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</si>
  <si>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</si>
  <si>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</si>
  <si>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</si>
  <si>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</si>
  <si>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</si>
  <si>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</si>
  <si>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</si>
  <si>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</si>
  <si>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</si>
  <si>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</si>
  <si>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</si>
  <si>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</si>
  <si>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</si>
  <si>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</si>
  <si>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</si>
  <si>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</si>
  <si>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</si>
  <si>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</si>
  <si>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</si>
  <si>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</si>
  <si>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</si>
  <si>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</si>
  <si>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</si>
  <si>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</si>
  <si>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</si>
  <si>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</si>
  <si>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</si>
  <si>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</si>
  <si>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</si>
  <si>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</si>
  <si>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</si>
  <si>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</si>
  <si>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</si>
  <si>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</si>
  <si>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</si>
  <si>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</si>
  <si>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</si>
  <si>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</si>
  <si>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</si>
  <si>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</si>
  <si>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</si>
  <si>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</si>
  <si>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</si>
  <si>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</si>
  <si>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</si>
  <si>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</si>
  <si>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</si>
  <si>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</si>
  <si>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</si>
  <si>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</si>
  <si>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</si>
  <si>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</si>
  <si>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</si>
  <si>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</si>
  <si>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</si>
  <si>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</si>
  <si>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</si>
  <si>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</si>
  <si>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</si>
  <si>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</si>
  <si>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</si>
  <si>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</si>
  <si>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</si>
  <si>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</si>
  <si>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</si>
  <si>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</si>
  <si>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</si>
  <si>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</si>
  <si>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</si>
  <si>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</si>
  <si>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</si>
  <si>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</si>
  <si>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</si>
  <si>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</si>
  <si>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</si>
  <si>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</si>
  <si>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</si>
  <si>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</si>
  <si>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</si>
  <si>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</si>
  <si>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</si>
  <si>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</si>
  <si>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</si>
  <si>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</si>
  <si>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</si>
  <si>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</si>
  <si>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</si>
  <si>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</si>
  <si>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</si>
  <si>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</si>
  <si>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</si>
  <si>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</si>
  <si>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</si>
  <si>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</si>
  <si>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</si>
  <si>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</si>
  <si>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</si>
  <si>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</si>
  <si>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</si>
  <si>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</si>
  <si>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</si>
  <si>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</si>
  <si>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</si>
  <si>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</si>
  <si>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</si>
  <si>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</si>
  <si>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</si>
  <si>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</si>
  <si>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</si>
  <si>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</si>
  <si>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</si>
  <si>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</si>
  <si>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</si>
  <si>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</si>
  <si>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</si>
  <si>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</si>
  <si>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</si>
  <si>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</si>
  <si>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</si>
  <si>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</si>
  <si>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</si>
  <si>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</si>
  <si>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</si>
  <si>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</si>
  <si>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</si>
  <si>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</si>
  <si>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</si>
  <si>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</si>
  <si>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</si>
  <si>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</si>
  <si>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</si>
  <si>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</si>
  <si>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</si>
  <si>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</si>
  <si>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</si>
  <si>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</si>
  <si>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</si>
  <si>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</si>
  <si>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</si>
  <si>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</si>
  <si>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</si>
  <si>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</si>
  <si>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</si>
  <si>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</si>
  <si>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</si>
  <si>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</si>
  <si>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</si>
  <si>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</si>
  <si>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</si>
  <si>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</si>
  <si>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</si>
  <si>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</si>
  <si>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</si>
  <si>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</si>
  <si>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</si>
  <si>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</si>
  <si>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</si>
  <si>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</si>
  <si>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</si>
  <si>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</si>
  <si>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</si>
  <si>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</si>
  <si>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</si>
  <si>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</si>
  <si>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</si>
  <si>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</si>
  <si>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</si>
  <si>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</si>
  <si>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</si>
  <si>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</si>
  <si>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</si>
  <si>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</si>
  <si>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</si>
  <si>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</si>
  <si>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</si>
  <si>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</si>
  <si>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</si>
  <si>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</si>
  <si>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</si>
  <si>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</si>
  <si>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</si>
  <si>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</si>
  <si>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</si>
  <si>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</si>
  <si>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</si>
  <si>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</si>
  <si>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</si>
  <si>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</si>
  <si>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</si>
  <si>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</si>
  <si>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</si>
  <si>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</si>
  <si>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</si>
  <si>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</si>
  <si>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</si>
  <si>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</si>
  <si>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</si>
  <si>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</si>
  <si>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</si>
  <si>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</si>
  <si>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</si>
  <si>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</si>
  <si>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</si>
  <si>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</si>
  <si>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</si>
  <si>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</si>
  <si>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</si>
  <si>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</si>
  <si>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</si>
  <si>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</si>
  <si>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</si>
  <si>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</si>
  <si>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</si>
  <si>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</si>
  <si>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</si>
  <si>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</si>
  <si>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</si>
  <si>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</si>
  <si>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</si>
  <si>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</si>
  <si>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</si>
  <si>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</si>
  <si>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</si>
  <si>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</si>
  <si>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</si>
  <si>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</si>
  <si>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</si>
  <si>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</si>
  <si>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</si>
  <si>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</si>
  <si>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</si>
  <si>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</si>
  <si>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</si>
  <si>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</si>
  <si>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</si>
  <si>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</si>
  <si>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</si>
  <si>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</si>
  <si>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</si>
  <si>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</si>
  <si>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</si>
  <si>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</si>
  <si>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</si>
  <si>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</si>
  <si>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</si>
  <si>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</si>
  <si>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</si>
  <si>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</si>
  <si>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</si>
  <si>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</si>
  <si>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</si>
  <si>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</si>
  <si>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</si>
  <si>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</si>
  <si>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</si>
  <si>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</si>
  <si>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</si>
  <si>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</si>
  <si>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</si>
  <si>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</si>
  <si>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</si>
  <si>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</si>
  <si>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</si>
  <si>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</si>
  <si>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</si>
  <si>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</si>
  <si>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</si>
  <si>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</si>
  <si>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</si>
  <si>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</si>
  <si>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</si>
  <si>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</si>
  <si>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</si>
  <si>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</si>
  <si>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</si>
  <si>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</si>
  <si>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</si>
  <si>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</si>
  <si>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</si>
  <si>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</si>
  <si>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</si>
  <si>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</si>
  <si>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</si>
  <si>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</si>
  <si>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</si>
  <si>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</si>
  <si>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</si>
  <si>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</si>
  <si>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</si>
  <si>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</si>
  <si>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</si>
  <si>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</si>
  <si>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</si>
  <si>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</si>
  <si>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</si>
  <si>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</si>
  <si>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</si>
  <si>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</si>
  <si>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</si>
  <si>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</si>
  <si>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</si>
  <si>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</si>
  <si>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</si>
  <si>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</si>
  <si>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</si>
  <si>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</si>
  <si>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</si>
  <si>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</si>
  <si>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</si>
  <si>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</si>
  <si>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</si>
  <si>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</si>
  <si>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</si>
  <si>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</si>
  <si>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</si>
  <si>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</si>
  <si>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</si>
  <si>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</si>
  <si>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</si>
  <si>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</si>
  <si>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</si>
  <si>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</si>
  <si>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</si>
  <si>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</si>
  <si>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</si>
  <si>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</si>
  <si>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</si>
  <si>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</si>
  <si>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</si>
  <si>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</si>
  <si>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</si>
  <si>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</si>
  <si>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</si>
  <si>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</si>
  <si>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</si>
  <si>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</si>
  <si>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</si>
  <si>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</si>
  <si>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</si>
  <si>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</si>
  <si>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</si>
  <si>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</si>
  <si>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</si>
  <si>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</si>
  <si>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</si>
  <si>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</si>
  <si>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</si>
  <si>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</si>
  <si>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</si>
  <si>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</si>
  <si>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</si>
  <si>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</si>
  <si>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</si>
  <si>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</si>
  <si>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</si>
  <si>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</si>
  <si>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</si>
  <si>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</si>
  <si>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</si>
  <si>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</si>
  <si>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</si>
  <si>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</si>
  <si>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</si>
  <si>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</si>
  <si>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</si>
  <si>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</si>
  <si>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</si>
  <si>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</si>
  <si>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</si>
  <si>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</si>
  <si>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</si>
  <si>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</si>
  <si>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</si>
  <si>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</si>
  <si>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</si>
  <si>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</si>
  <si>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</si>
  <si>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</si>
  <si>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</si>
  <si>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</si>
  <si>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</si>
  <si>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</si>
  <si>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</si>
  <si>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</si>
  <si>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</si>
  <si>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</si>
  <si>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</si>
  <si>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</si>
  <si>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</si>
  <si>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</si>
  <si>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</si>
  <si>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</si>
  <si>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</si>
  <si>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</si>
  <si>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</si>
  <si>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</si>
  <si>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</si>
  <si>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</si>
  <si>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</si>
  <si>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</si>
  <si>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</si>
  <si>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</si>
  <si>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</si>
  <si>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</si>
  <si>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</si>
  <si>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</si>
  <si>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</si>
  <si>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</si>
  <si>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</si>
  <si>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</si>
  <si>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</si>
  <si>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</si>
  <si>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</si>
  <si>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</si>
  <si>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</si>
  <si>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</si>
  <si>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</si>
  <si>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</si>
  <si>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</si>
  <si>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</si>
  <si>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</si>
  <si>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</si>
  <si>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</si>
  <si>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</si>
  <si>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</si>
  <si>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</si>
  <si>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</si>
  <si>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</si>
  <si>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</si>
  <si>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</si>
  <si>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</si>
  <si>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</si>
  <si>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</si>
  <si>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</si>
  <si>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</si>
  <si>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</si>
  <si>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</si>
  <si>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</si>
  <si>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</si>
  <si>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</si>
  <si>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</si>
  <si>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</si>
  <si>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</si>
  <si>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</si>
  <si>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</si>
  <si>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</si>
  <si>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</si>
  <si>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</si>
  <si>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</si>
  <si>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</si>
  <si>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</si>
  <si>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</si>
  <si>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</si>
  <si>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</si>
  <si>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</si>
  <si>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</si>
  <si>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</si>
  <si>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</si>
  <si>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</si>
  <si>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</si>
  <si>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</si>
  <si>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</si>
  <si>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</si>
  <si>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</si>
  <si>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</si>
  <si>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</si>
  <si>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</si>
  <si>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</si>
  <si>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</si>
  <si>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</si>
  <si>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</si>
  <si>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</si>
  <si>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</si>
  <si>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</si>
  <si>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</si>
  <si>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</si>
  <si>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</si>
  <si>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</si>
  <si>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</si>
  <si>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</si>
  <si>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</si>
  <si>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</si>
  <si>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</si>
  <si>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</si>
  <si>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</si>
  <si>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</si>
  <si>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</si>
  <si>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</si>
  <si>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</si>
  <si>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</si>
  <si>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</si>
  <si>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</si>
  <si>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</si>
  <si>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</si>
  <si>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</si>
  <si>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</si>
  <si>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</si>
  <si>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</si>
  <si>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</si>
  <si>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</si>
  <si>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</si>
  <si>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</si>
  <si>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</si>
  <si>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</si>
  <si>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</si>
  <si>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</si>
  <si>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</si>
  <si>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</si>
  <si>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</si>
  <si>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</si>
  <si>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</si>
  <si>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</si>
  <si>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</si>
  <si>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</si>
  <si>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</si>
  <si>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</si>
  <si>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</si>
  <si>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</si>
  <si>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</si>
  <si>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</si>
  <si>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</si>
  <si>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</si>
  <si>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</si>
  <si>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</si>
  <si>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</si>
  <si>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</si>
  <si>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</si>
  <si>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</si>
  <si>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</si>
  <si>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</si>
  <si>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</si>
  <si>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</si>
  <si>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</si>
  <si>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</si>
  <si>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</si>
  <si>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</si>
  <si>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</si>
  <si>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</si>
  <si>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</si>
  <si>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</si>
  <si>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</si>
  <si>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</si>
  <si>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</si>
  <si>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</si>
  <si>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</si>
  <si>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</si>
  <si>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</si>
  <si>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</si>
  <si>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</si>
  <si>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</si>
  <si>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</si>
  <si>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</si>
  <si>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</si>
  <si>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</si>
  <si>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</si>
  <si>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</si>
  <si>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</si>
  <si>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</si>
  <si>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</si>
  <si>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</si>
  <si>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</si>
  <si>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</si>
  <si>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</si>
  <si>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</si>
  <si>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</si>
  <si>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</si>
  <si>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</si>
  <si>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</si>
  <si>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</si>
  <si>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</si>
  <si>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</si>
  <si>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</si>
  <si>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</si>
  <si>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</si>
  <si>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</si>
  <si>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</si>
  <si>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</si>
  <si>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</si>
  <si>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</si>
  <si>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</si>
  <si>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</si>
  <si>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</si>
  <si>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</si>
  <si>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</si>
  <si>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</si>
  <si>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</si>
  <si>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</si>
  <si>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</si>
  <si>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</si>
  <si>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</si>
  <si>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</si>
  <si>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</si>
  <si>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</si>
  <si>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</si>
  <si>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</si>
  <si>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</si>
  <si>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</si>
  <si>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</si>
  <si>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</si>
  <si>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</si>
  <si>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</si>
  <si>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</si>
  <si>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</si>
  <si>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</si>
  <si>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</si>
  <si>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</si>
  <si>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</si>
  <si>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</si>
  <si>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</si>
  <si>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</si>
  <si>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</si>
  <si>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</si>
  <si>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</si>
  <si>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</si>
  <si>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</si>
  <si>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</si>
  <si>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</si>
  <si>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</si>
  <si>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</si>
  <si>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</si>
  <si>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</si>
  <si>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</si>
  <si>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</si>
  <si>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</si>
  <si>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</si>
  <si>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</si>
  <si>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</si>
  <si>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</si>
  <si>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</si>
  <si>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</si>
  <si>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</si>
  <si>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</si>
  <si>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</si>
  <si>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</si>
  <si>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</si>
  <si>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</si>
  <si>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</si>
  <si>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</si>
  <si>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</si>
  <si>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</si>
  <si>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</si>
  <si>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</si>
  <si>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</si>
  <si>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</si>
  <si>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</si>
  <si>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</si>
  <si>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</si>
  <si>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</si>
  <si>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</si>
  <si>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</si>
  <si>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</si>
  <si>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</si>
  <si>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</si>
  <si>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</si>
  <si>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</si>
  <si>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</si>
  <si>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</si>
  <si>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</si>
  <si>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</si>
  <si>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</si>
  <si>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</si>
  <si>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</si>
  <si>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</si>
  <si>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</si>
  <si>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</si>
  <si>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</si>
  <si>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</si>
  <si>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</si>
  <si>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</si>
  <si>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</si>
  <si>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</si>
  <si>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</si>
  <si>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</si>
  <si>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</si>
  <si>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</si>
  <si>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</si>
  <si>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</si>
  <si>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</si>
  <si>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</si>
  <si>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</si>
  <si>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</si>
  <si>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</si>
  <si>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</si>
  <si>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</si>
  <si>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</si>
  <si>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</si>
  <si>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</si>
  <si>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</si>
  <si>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</si>
  <si>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</si>
  <si>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</si>
  <si>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</si>
  <si>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</si>
  <si>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</si>
  <si>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</si>
  <si>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</si>
  <si>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</si>
  <si>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</si>
  <si>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</si>
  <si>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</si>
  <si>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</si>
  <si>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</si>
  <si>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</si>
  <si>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</si>
  <si>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</si>
  <si>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</si>
  <si>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</si>
  <si>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</si>
  <si>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</si>
  <si>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</si>
  <si>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</si>
  <si>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</si>
  <si>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</si>
  <si>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</si>
  <si>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</si>
  <si>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</si>
  <si>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</si>
  <si>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</si>
  <si>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</si>
  <si>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</si>
  <si>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</si>
  <si>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</si>
  <si>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</si>
  <si>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</si>
  <si>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</si>
  <si>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</si>
  <si>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</si>
  <si>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</si>
  <si>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</si>
  <si>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</si>
  <si>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</si>
  <si>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</si>
  <si>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</si>
  <si>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</si>
  <si>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</si>
  <si>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</si>
  <si>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</si>
  <si>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</si>
  <si>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</si>
  <si>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</si>
  <si>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</si>
  <si>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</si>
  <si>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</si>
  <si>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</si>
  <si>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</si>
  <si>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</si>
  <si>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</si>
  <si>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</si>
  <si>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</si>
  <si>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</si>
  <si>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</si>
  <si>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</si>
  <si>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</si>
  <si>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</si>
  <si>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</si>
  <si>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</si>
  <si>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</si>
  <si>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</si>
  <si>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</si>
  <si>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</si>
  <si>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</si>
  <si>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</si>
  <si>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</si>
  <si>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</si>
  <si>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</si>
  <si>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</si>
  <si>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</si>
  <si>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</si>
  <si>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</si>
  <si>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</si>
  <si>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</si>
  <si>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</si>
  <si>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</si>
  <si>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</si>
  <si>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</si>
  <si>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</si>
  <si>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</si>
  <si>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</si>
  <si>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</si>
  <si>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</si>
  <si>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</si>
  <si>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</si>
  <si>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</si>
  <si>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</si>
  <si>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</si>
  <si>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</si>
  <si>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</si>
  <si>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</si>
  <si>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</si>
  <si>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</si>
  <si>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</si>
  <si>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</si>
  <si>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</si>
  <si>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</si>
  <si>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</si>
  <si>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</si>
  <si>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</si>
  <si>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</si>
  <si>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</si>
  <si>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</si>
  <si>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</si>
  <si>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</si>
  <si>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</si>
  <si>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</si>
  <si>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</si>
  <si>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</si>
  <si>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</si>
  <si>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</si>
  <si>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</si>
  <si>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</si>
  <si>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</si>
  <si>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</si>
  <si>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</si>
  <si>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</si>
  <si>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</si>
  <si>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</si>
  <si>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</si>
  <si>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</si>
  <si>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</si>
  <si>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</si>
  <si>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</si>
  <si>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</si>
  <si>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</si>
  <si>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</si>
  <si>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</si>
  <si>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</si>
  <si>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</si>
  <si>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</si>
  <si>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</si>
  <si>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</si>
  <si>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</si>
  <si>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</si>
  <si>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</si>
  <si>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</si>
  <si>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</si>
  <si>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</si>
  <si>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</si>
  <si>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</si>
  <si>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</si>
  <si>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</si>
  <si>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</si>
  <si>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</si>
  <si>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</si>
  <si>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</si>
  <si>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</si>
  <si>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</si>
  <si>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</si>
  <si>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</si>
  <si>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</si>
  <si>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</si>
  <si>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</si>
  <si>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</si>
  <si>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</si>
  <si>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</si>
  <si>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</si>
  <si>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</si>
  <si>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</si>
  <si>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</si>
  <si>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</si>
  <si>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</si>
  <si>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</si>
  <si>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</si>
  <si>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</si>
  <si>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</si>
  <si>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</si>
  <si>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</si>
  <si>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</si>
  <si>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</si>
  <si>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</si>
  <si>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</si>
  <si>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</si>
  <si>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</si>
  <si>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</si>
  <si>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</si>
  <si>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</si>
  <si>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</si>
  <si>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</si>
  <si>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</si>
  <si>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</si>
  <si>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</si>
  <si>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</si>
  <si>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</si>
  <si>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</si>
  <si>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</si>
  <si>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</si>
  <si>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</si>
  <si>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</si>
  <si>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</si>
  <si>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</si>
  <si>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</si>
  <si>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</si>
  <si>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</si>
  <si>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</si>
  <si>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</si>
  <si>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</si>
  <si>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</si>
  <si>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</si>
  <si>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</si>
  <si>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</si>
  <si>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</si>
  <si>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</si>
  <si>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</si>
  <si>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</si>
  <si>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</si>
  <si>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</si>
  <si>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</si>
  <si>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</si>
  <si>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</si>
  <si>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</si>
  <si>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</si>
  <si>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</si>
  <si>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</si>
  <si>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</si>
  <si>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</si>
  <si>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</si>
  <si>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</si>
  <si>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</si>
  <si>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</si>
  <si>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</si>
  <si>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</si>
  <si>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</si>
  <si>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</si>
  <si>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</si>
  <si>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</si>
  <si>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</si>
  <si>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</si>
  <si>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</si>
  <si>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</si>
  <si>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</si>
  <si>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</si>
  <si>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</si>
  <si>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</si>
  <si>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</si>
  <si>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</si>
  <si>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</si>
  <si>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</si>
  <si>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</si>
  <si>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</si>
  <si>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</si>
  <si>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</si>
  <si>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</si>
  <si>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</si>
  <si>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</si>
  <si>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</si>
  <si>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</si>
  <si>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</si>
  <si>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</si>
  <si>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</si>
  <si>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</si>
  <si>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</si>
  <si>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</si>
  <si>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</si>
  <si>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</si>
  <si>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</si>
  <si>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</si>
  <si>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</si>
  <si>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</si>
  <si>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</si>
  <si>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</si>
  <si>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</si>
  <si>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</si>
  <si>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</si>
  <si>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</si>
  <si>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</si>
  <si>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</si>
  <si>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</si>
  <si>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</si>
  <si>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</si>
  <si>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</si>
  <si>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</si>
  <si>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</si>
  <si>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</si>
  <si>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</si>
  <si>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</si>
  <si>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</si>
  <si>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</si>
  <si>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</si>
  <si>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</si>
  <si>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</si>
  <si>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</si>
  <si>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</si>
  <si>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</si>
  <si>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</si>
  <si>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</si>
  <si>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</si>
  <si>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</si>
  <si>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</si>
  <si>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</si>
  <si>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</si>
  <si>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</si>
  <si>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</si>
  <si>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</si>
  <si>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</si>
  <si>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</si>
  <si>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</si>
  <si>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</si>
  <si>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</si>
  <si>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</si>
  <si>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</si>
  <si>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</si>
  <si>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</si>
  <si>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</si>
  <si>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</si>
  <si>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</si>
  <si>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</si>
  <si>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</si>
  <si>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</si>
  <si>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</si>
  <si>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</si>
  <si>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</si>
  <si>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</si>
  <si>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</si>
  <si>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</si>
  <si>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</si>
  <si>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</si>
  <si>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</si>
  <si>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</si>
  <si>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</si>
  <si>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</si>
  <si>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</si>
  <si>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</si>
  <si>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</si>
  <si>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</si>
  <si>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</si>
  <si>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</si>
  <si>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</si>
  <si>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</si>
  <si>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</si>
  <si>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</si>
  <si>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</si>
  <si>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</si>
  <si>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</si>
  <si>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</si>
  <si>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</si>
  <si>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</si>
  <si>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</si>
  <si>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</si>
  <si>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</si>
  <si>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</si>
  <si>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</si>
  <si>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</si>
  <si>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</si>
  <si>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</si>
  <si>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</si>
  <si>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</si>
  <si>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</si>
  <si>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</si>
  <si>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</si>
  <si>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</si>
  <si>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</si>
  <si>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</si>
  <si>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</si>
  <si>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</si>
  <si>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</si>
  <si>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</si>
  <si>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</si>
  <si>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</si>
  <si>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</si>
  <si>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</si>
  <si>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</si>
  <si>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</si>
  <si>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</si>
  <si>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</si>
  <si>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</si>
  <si>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</si>
  <si>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</si>
  <si>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</si>
  <si>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</si>
  <si>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</si>
  <si>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</si>
  <si>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</si>
  <si>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</si>
  <si>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</si>
  <si>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</si>
  <si>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</si>
  <si>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</si>
  <si>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</si>
  <si>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</si>
  <si>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</si>
  <si>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</si>
  <si>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</si>
  <si>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</si>
  <si>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</si>
  <si>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</si>
  <si>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</si>
  <si>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</si>
  <si>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</si>
  <si>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</si>
  <si>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</si>
  <si>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</si>
  <si>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</si>
  <si>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</si>
  <si>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</si>
  <si>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</si>
  <si>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</si>
  <si>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</si>
  <si>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</si>
  <si>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</si>
  <si>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</si>
  <si>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</si>
  <si>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</si>
  <si>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</si>
  <si>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</si>
  <si>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</si>
  <si>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</si>
  <si>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</si>
  <si>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</si>
  <si>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</si>
  <si>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</si>
  <si>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</si>
  <si>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</si>
  <si>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</si>
  <si>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</si>
  <si>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</si>
  <si>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</si>
  <si>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</si>
  <si>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</si>
  <si>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</si>
  <si>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</si>
  <si>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</si>
  <si>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</si>
  <si>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</si>
  <si>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</si>
  <si>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</si>
  <si>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</si>
  <si>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</si>
  <si>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</si>
  <si>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</si>
  <si>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</si>
  <si>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</si>
  <si>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</si>
  <si>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</si>
  <si>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</si>
  <si>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</si>
  <si>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</si>
  <si>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</si>
  <si>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</si>
  <si>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</si>
  <si>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</si>
  <si>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</si>
  <si>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</si>
  <si>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</si>
  <si>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</si>
  <si>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</si>
  <si>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</si>
  <si>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</si>
  <si>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</si>
  <si>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</si>
  <si>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</si>
  <si>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</si>
  <si>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</si>
  <si>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</si>
  <si>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</si>
  <si>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</si>
  <si>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</si>
  <si>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</si>
  <si>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</si>
  <si>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</si>
  <si>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</si>
  <si>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</si>
  <si>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</si>
  <si>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</si>
  <si>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</si>
  <si>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</si>
  <si>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</si>
  <si>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</si>
  <si>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</si>
  <si>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</si>
  <si>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</si>
  <si>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</si>
  <si>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</si>
  <si>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</si>
  <si>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</si>
  <si>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</si>
  <si>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</si>
  <si>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</si>
  <si>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</si>
  <si>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</si>
  <si>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</si>
  <si>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</si>
  <si>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</si>
  <si>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</si>
  <si>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</si>
  <si>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</si>
  <si>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</si>
  <si>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</si>
  <si>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</si>
  <si>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</si>
  <si>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</si>
  <si>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</si>
  <si>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</si>
  <si>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</si>
  <si>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</si>
  <si>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</si>
  <si>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</si>
  <si>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</si>
  <si>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</si>
  <si>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</si>
  <si>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</si>
  <si>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</si>
  <si>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</si>
  <si>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</si>
  <si>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</si>
  <si>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</si>
  <si>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</si>
  <si>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</si>
  <si>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</si>
  <si>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</si>
  <si>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</si>
  <si>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</si>
  <si>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</si>
  <si>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</si>
  <si>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</si>
  <si>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</si>
  <si>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</si>
  <si>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</si>
  <si>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</si>
  <si>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</si>
  <si>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</si>
  <si>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</si>
  <si>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</si>
  <si>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</si>
  <si>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</si>
  <si>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</si>
  <si>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</si>
  <si>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</si>
  <si>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</si>
  <si>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</si>
  <si>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</si>
  <si>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</si>
  <si>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</si>
  <si>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</si>
  <si>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</si>
  <si>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</si>
  <si>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</si>
  <si>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</si>
  <si>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</si>
  <si>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</si>
  <si>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</si>
  <si>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</si>
  <si>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</si>
  <si>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</si>
  <si>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</si>
  <si>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</si>
  <si>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</si>
  <si>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</si>
  <si>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</si>
  <si>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</si>
  <si>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</si>
  <si>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</si>
  <si>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</si>
  <si>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</si>
  <si>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</si>
  <si>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</si>
  <si>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</si>
  <si>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</si>
  <si>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</si>
  <si>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</si>
  <si>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</si>
  <si>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</si>
  <si>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</si>
  <si>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</si>
  <si>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</si>
  <si>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</si>
  <si>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</si>
  <si>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</si>
  <si>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</si>
  <si>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</si>
  <si>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</si>
  <si>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</si>
  <si>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</si>
  <si>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</si>
  <si>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</si>
  <si>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</si>
  <si>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</si>
  <si>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</si>
  <si>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</si>
  <si>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</si>
  <si>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</si>
  <si>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</si>
  <si>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</si>
  <si>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</si>
  <si>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</si>
  <si>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</si>
  <si>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</si>
  <si>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</si>
  <si>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</si>
  <si>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</si>
  <si>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</si>
  <si>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</si>
  <si>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</si>
  <si>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</si>
  <si>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</si>
  <si>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</si>
  <si>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</si>
  <si>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</si>
  <si>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</si>
  <si>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</si>
  <si>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</si>
  <si>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</si>
  <si>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</si>
  <si>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</si>
  <si>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</si>
  <si>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</si>
  <si>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</si>
  <si>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</si>
  <si>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</si>
  <si>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</si>
  <si>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</si>
  <si>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</si>
  <si>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</si>
  <si>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</si>
  <si>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</si>
  <si>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</si>
  <si>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</si>
  <si>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</si>
  <si>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</si>
  <si>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</si>
  <si>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</si>
  <si>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</si>
  <si>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</si>
  <si>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</si>
  <si>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</si>
  <si>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</si>
  <si>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</si>
  <si>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</si>
  <si>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</si>
  <si>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</si>
  <si>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</si>
  <si>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</si>
  <si>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</si>
  <si>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</si>
  <si>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</si>
  <si>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</si>
  <si>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</si>
  <si>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</si>
  <si>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</si>
  <si>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</si>
  <si>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</si>
  <si>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</si>
  <si>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</si>
  <si>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</si>
  <si>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</si>
  <si>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</si>
  <si>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</si>
  <si>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</si>
  <si>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</si>
  <si>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</si>
  <si>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</si>
  <si>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</si>
  <si>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</si>
  <si>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</si>
  <si>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</si>
  <si>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</si>
  <si>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</si>
  <si>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</si>
  <si>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</si>
  <si>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</si>
  <si>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</si>
  <si>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</si>
  <si>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</si>
  <si>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</si>
  <si>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</si>
  <si>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</si>
  <si>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</si>
  <si>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</si>
  <si>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</si>
  <si>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</si>
  <si>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</si>
  <si>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</si>
  <si>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</si>
  <si>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</si>
  <si>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</si>
  <si>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</si>
  <si>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</si>
  <si>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</si>
  <si>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</si>
  <si>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</si>
  <si>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</si>
  <si>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</si>
  <si>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</si>
  <si>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</si>
  <si>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</si>
  <si>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</si>
  <si>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</si>
  <si>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</si>
  <si>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</si>
  <si>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</si>
  <si>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</si>
  <si>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</si>
  <si>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</si>
  <si>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</si>
  <si>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</si>
  <si>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</si>
  <si>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</si>
  <si>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</si>
  <si>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</si>
  <si>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</si>
  <si>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</si>
  <si>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</si>
  <si>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</si>
  <si>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</si>
  <si>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</si>
  <si>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</si>
  <si>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</si>
  <si>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</si>
  <si>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</si>
  <si>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</si>
  <si>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</si>
  <si>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</si>
  <si>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</si>
  <si>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</si>
  <si>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</si>
  <si>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</si>
  <si>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</si>
  <si>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</si>
  <si>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</si>
  <si>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</si>
  <si>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</si>
  <si>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</si>
  <si>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</si>
  <si>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</si>
  <si>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</si>
  <si>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</si>
  <si>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</si>
  <si>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</si>
  <si>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</si>
  <si>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</si>
  <si>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</si>
  <si>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</si>
  <si>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</si>
  <si>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</si>
  <si>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</si>
  <si>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</si>
  <si>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</si>
  <si>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</si>
  <si>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</si>
  <si>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</si>
  <si>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</si>
  <si>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</si>
  <si>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</si>
  <si>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</si>
  <si>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</si>
  <si>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</si>
  <si>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</si>
  <si>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</si>
  <si>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</si>
  <si>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</si>
  <si>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</si>
  <si>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</si>
  <si>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</si>
  <si>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</si>
  <si>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</si>
  <si>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</si>
  <si>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</si>
  <si>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</si>
  <si>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</si>
  <si>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</si>
  <si>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</si>
  <si>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</si>
  <si>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</si>
  <si>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</si>
  <si>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</si>
  <si>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</si>
  <si>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</si>
  <si>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</si>
  <si>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</si>
  <si>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</si>
  <si>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</si>
  <si>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</si>
  <si>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</si>
  <si>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</si>
  <si>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</si>
  <si>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</si>
  <si>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</si>
  <si>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</si>
  <si>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</si>
  <si>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</si>
  <si>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</si>
  <si>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</si>
  <si>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</si>
  <si>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</si>
  <si>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</si>
  <si>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</si>
  <si>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</si>
  <si>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</si>
  <si>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</si>
  <si>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</si>
  <si>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</si>
  <si>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</si>
  <si>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</si>
  <si>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</si>
  <si>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</si>
  <si>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</si>
  <si>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</si>
  <si>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</si>
  <si>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</si>
  <si>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</si>
  <si>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</si>
  <si>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</si>
  <si>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</si>
  <si>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</si>
  <si>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</si>
  <si>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</si>
  <si>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</si>
  <si>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</si>
  <si>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</si>
  <si>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</si>
  <si>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</si>
  <si>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</si>
  <si>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</si>
  <si>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</si>
  <si>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</si>
  <si>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</si>
  <si>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</si>
  <si>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</si>
  <si>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</si>
  <si>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</si>
  <si>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</si>
  <si>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</si>
  <si>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</si>
  <si>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</si>
  <si>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</si>
  <si>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</si>
  <si>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</si>
  <si>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</si>
  <si>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</si>
  <si>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</si>
  <si>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</si>
  <si>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</si>
  <si>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</si>
  <si>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</si>
  <si>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</si>
  <si>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</si>
  <si>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</si>
  <si>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</si>
  <si>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</si>
  <si>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</si>
  <si>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</si>
  <si>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</si>
  <si>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</si>
  <si>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</si>
  <si>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</si>
  <si>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</si>
  <si>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</si>
  <si>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</si>
  <si>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</si>
  <si>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</si>
  <si>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</si>
  <si>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</si>
  <si>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</si>
  <si>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</si>
  <si>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</si>
  <si>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</si>
  <si>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</si>
  <si>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</si>
  <si>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</si>
  <si>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</si>
  <si>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</si>
  <si>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</si>
  <si>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</si>
  <si>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</si>
  <si>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</si>
  <si>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</si>
  <si>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</si>
  <si>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</si>
  <si>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</si>
  <si>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</si>
  <si>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</si>
  <si>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</si>
  <si>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</si>
  <si>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</si>
  <si>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</si>
  <si>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</si>
  <si>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</si>
  <si>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</si>
  <si>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</si>
  <si>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</si>
  <si>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</si>
  <si>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</si>
  <si>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</si>
  <si>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</si>
  <si>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</si>
  <si>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</si>
  <si>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</si>
  <si>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</si>
  <si>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</si>
  <si>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</si>
  <si>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</si>
  <si>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</si>
  <si>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</si>
  <si>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</si>
  <si>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</si>
  <si>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</si>
  <si>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</si>
  <si>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</si>
  <si>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</si>
  <si>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</si>
  <si>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</si>
  <si>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</si>
  <si>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</si>
  <si>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</si>
  <si>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</si>
  <si>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</si>
  <si>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</si>
  <si>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</si>
  <si>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</si>
  <si>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</si>
  <si>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</si>
  <si>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</si>
  <si>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</si>
  <si>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</si>
  <si>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</si>
  <si>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</si>
  <si>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</si>
  <si>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</si>
  <si>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</si>
  <si>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</si>
  <si>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</si>
  <si>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</si>
  <si>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</si>
  <si>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</si>
  <si>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</si>
  <si>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</si>
  <si>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</si>
  <si>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</si>
  <si>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</si>
  <si>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</si>
  <si>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</si>
  <si>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</si>
  <si>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</si>
  <si>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</si>
  <si>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</si>
  <si>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</si>
  <si>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</si>
  <si>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</si>
  <si>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</si>
  <si>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</si>
  <si>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</si>
  <si>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</si>
  <si>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</si>
  <si>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</si>
  <si>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</si>
  <si>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</si>
  <si>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</si>
  <si>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</si>
  <si>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</si>
  <si>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</si>
  <si>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</si>
  <si>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</si>
  <si>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</si>
  <si>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</si>
  <si>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</si>
  <si>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</si>
  <si>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</si>
  <si>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</si>
  <si>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</si>
  <si>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</si>
  <si>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</si>
  <si>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</si>
  <si>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</si>
  <si>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</si>
  <si>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</si>
  <si>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</si>
  <si>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</si>
  <si>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</si>
  <si>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</si>
  <si>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</si>
  <si>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</si>
  <si>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</si>
  <si>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</si>
  <si>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</si>
  <si>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</si>
  <si>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</si>
  <si>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</si>
  <si>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</si>
  <si>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</si>
  <si>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</si>
  <si>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</si>
  <si>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</si>
  <si>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</si>
  <si>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</si>
  <si>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</si>
  <si>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</si>
  <si>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</si>
  <si>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</si>
  <si>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</si>
  <si>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</si>
  <si>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</si>
  <si>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</si>
  <si>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</si>
  <si>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</si>
  <si>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</si>
  <si>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</si>
  <si>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</si>
  <si>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</si>
  <si>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</si>
  <si>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</si>
  <si>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</si>
  <si>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</si>
  <si>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</si>
  <si>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</si>
  <si>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</si>
  <si>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</si>
  <si>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</si>
  <si>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</si>
  <si>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</si>
  <si>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</si>
  <si>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</si>
  <si>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</si>
  <si>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</si>
  <si>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</si>
  <si>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</si>
  <si>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</si>
  <si>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</si>
  <si>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</si>
  <si>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</si>
  <si>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</si>
  <si>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</si>
  <si>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</si>
  <si>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</si>
  <si>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</si>
  <si>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</si>
  <si>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</si>
  <si>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</si>
  <si>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</si>
  <si>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</si>
  <si>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</si>
  <si>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</si>
  <si>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</si>
  <si>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</si>
  <si>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</si>
  <si>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</si>
  <si>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</si>
  <si>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</si>
  <si>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</si>
  <si>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</si>
  <si>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</si>
  <si>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</si>
  <si>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</si>
  <si>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</si>
  <si>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</si>
  <si>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</si>
  <si>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</si>
  <si>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</si>
  <si>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</si>
  <si>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</si>
  <si>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</si>
  <si>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</si>
  <si>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</si>
  <si>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</si>
  <si>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</si>
  <si>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</si>
  <si>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</si>
  <si>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</si>
  <si>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</si>
  <si>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</si>
  <si>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</si>
  <si>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</si>
  <si>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</si>
  <si>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</si>
  <si>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</si>
  <si>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</si>
  <si>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</si>
  <si>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</si>
  <si>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</si>
  <si>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</si>
  <si>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</si>
  <si>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</si>
  <si>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</si>
  <si>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</si>
  <si>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</si>
  <si>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</si>
  <si>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</si>
  <si>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</si>
  <si>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</si>
  <si>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</si>
  <si>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</si>
  <si>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</si>
  <si>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</si>
  <si>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</si>
  <si>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</si>
  <si>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</si>
  <si>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</si>
  <si>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</si>
  <si>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</si>
  <si>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</si>
  <si>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</si>
  <si>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</si>
  <si>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</si>
  <si>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</si>
  <si>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</si>
  <si>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</si>
  <si>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</si>
  <si>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</si>
  <si>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</si>
  <si>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</si>
  <si>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</si>
  <si>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</si>
  <si>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</si>
  <si>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</si>
  <si>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</si>
  <si>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</si>
  <si>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</si>
  <si>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</si>
  <si>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</si>
  <si>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</si>
  <si>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</si>
  <si>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</si>
  <si>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</si>
  <si>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</si>
  <si>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</si>
  <si>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</si>
  <si>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</si>
  <si>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</si>
  <si>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</si>
  <si>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</si>
  <si>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</si>
  <si>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</si>
  <si>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</si>
  <si>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</si>
  <si>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</si>
  <si>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</si>
  <si>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</si>
  <si>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</si>
  <si>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</si>
  <si>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</si>
  <si>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</si>
  <si>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</si>
  <si>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</si>
  <si>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</si>
  <si>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</si>
  <si>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</si>
  <si>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</si>
  <si>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</si>
  <si>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</si>
  <si>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</si>
  <si>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</si>
  <si>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</si>
  <si>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</si>
  <si>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</si>
  <si>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</si>
  <si>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</si>
  <si>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</si>
  <si>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</si>
  <si>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</si>
  <si>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</si>
  <si>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</si>
  <si>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</si>
  <si>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</si>
  <si>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</si>
  <si>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</si>
  <si>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</si>
  <si>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</si>
  <si>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</si>
  <si>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</si>
  <si>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</si>
  <si>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</si>
  <si>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</si>
  <si>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</si>
  <si>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</si>
  <si>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</si>
  <si>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</si>
  <si>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</si>
  <si>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</si>
  <si>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</si>
  <si>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</si>
  <si>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</si>
  <si>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</si>
  <si>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</si>
  <si>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</si>
  <si>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</si>
  <si>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</si>
  <si>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</si>
  <si>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</si>
  <si>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</si>
  <si>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</si>
  <si>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</si>
  <si>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</si>
  <si>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</si>
  <si>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</si>
  <si>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</si>
  <si>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</si>
  <si>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</si>
  <si>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</si>
  <si>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</si>
  <si>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</si>
  <si>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</si>
  <si>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</si>
  <si>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</si>
  <si>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</si>
  <si>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</si>
  <si>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</si>
  <si>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</si>
  <si>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</si>
  <si>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</si>
  <si>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</si>
  <si>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</si>
  <si>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</si>
  <si>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</si>
  <si>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</si>
  <si>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</si>
  <si>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</si>
  <si>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</si>
  <si>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</si>
  <si>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</si>
  <si>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</si>
  <si>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</si>
  <si>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</si>
  <si>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</si>
  <si>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</si>
  <si>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</si>
  <si>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</si>
  <si>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</si>
  <si>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</si>
  <si>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</si>
  <si>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</si>
  <si>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</si>
  <si>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</si>
  <si>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</si>
  <si>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</si>
  <si>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</si>
  <si>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</si>
  <si>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</si>
  <si>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</si>
  <si>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</si>
  <si>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</si>
  <si>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</si>
  <si>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</si>
  <si>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</si>
  <si>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</si>
  <si>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</si>
  <si>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</si>
  <si>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</si>
  <si>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</si>
  <si>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</si>
  <si>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</si>
  <si>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</si>
  <si>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</si>
  <si>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</si>
  <si>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</si>
  <si>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</si>
  <si>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</si>
  <si>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</si>
  <si>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</si>
  <si>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</si>
  <si>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</si>
  <si>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</si>
  <si>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</si>
  <si>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</si>
  <si>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</si>
  <si>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</si>
  <si>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</si>
  <si>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</si>
  <si>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</si>
  <si>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</si>
  <si>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</si>
  <si>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</si>
  <si>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</si>
  <si>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</si>
  <si>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</si>
  <si>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</si>
  <si>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</si>
  <si>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</si>
  <si>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</si>
  <si>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</si>
  <si>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</si>
  <si>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</si>
  <si>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</si>
  <si>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</si>
  <si>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</si>
  <si>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</si>
  <si>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</si>
  <si>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</si>
  <si>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</si>
  <si>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</si>
  <si>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</si>
  <si>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</si>
  <si>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</si>
  <si>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</si>
  <si>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</si>
  <si>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</si>
  <si>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</si>
  <si>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</si>
  <si>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</si>
  <si>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</si>
  <si>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</si>
  <si>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</si>
  <si>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</si>
  <si>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</si>
  <si>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</si>
  <si>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</si>
  <si>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</si>
  <si>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</si>
  <si>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</si>
  <si>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</si>
  <si>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</si>
  <si>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</si>
  <si>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</si>
  <si>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</si>
  <si>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</si>
  <si>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</si>
  <si>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</si>
  <si>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</si>
  <si>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</si>
  <si>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</si>
  <si>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</si>
  <si>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</si>
  <si>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</si>
  <si>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</si>
  <si>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</si>
  <si>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</si>
  <si>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</si>
  <si>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</si>
  <si>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</si>
  <si>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</si>
  <si>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</si>
  <si>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</si>
  <si>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</si>
  <si>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</si>
  <si>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</si>
  <si>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</si>
  <si>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</si>
  <si>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</si>
  <si>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</si>
  <si>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</si>
  <si>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</si>
  <si>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</si>
  <si>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</si>
  <si>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</si>
  <si>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</si>
  <si>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</si>
  <si>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</si>
  <si>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</si>
  <si>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</si>
  <si>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</si>
  <si>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</si>
  <si>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</si>
  <si>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</si>
  <si>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</si>
  <si>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</si>
  <si>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</si>
  <si>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</si>
  <si>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</si>
  <si>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</si>
  <si>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</si>
  <si>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</si>
  <si>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</si>
  <si>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</si>
  <si>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</si>
  <si>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</si>
  <si>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</si>
  <si>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</si>
  <si>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</si>
  <si>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</si>
  <si>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</si>
  <si>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</si>
  <si>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</si>
  <si>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</si>
  <si>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</si>
  <si>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</si>
  <si>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</si>
  <si>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</si>
  <si>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</si>
  <si>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</si>
  <si>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</si>
  <si>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</si>
  <si>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</si>
  <si>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</si>
  <si>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</si>
  <si>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</si>
  <si>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</si>
  <si>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</si>
  <si>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</si>
  <si>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</si>
  <si>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</si>
  <si>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</si>
  <si>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</si>
  <si>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</si>
  <si>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</si>
  <si>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</si>
  <si>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</si>
  <si>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</si>
  <si>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</si>
  <si>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</si>
  <si>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</si>
  <si>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</si>
  <si>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</si>
  <si>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</si>
  <si>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</si>
  <si>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</si>
  <si>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</si>
  <si>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</si>
  <si>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</si>
  <si>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</si>
  <si>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</si>
  <si>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</si>
  <si>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</si>
  <si>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</si>
  <si>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</si>
  <si>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</si>
  <si>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</si>
  <si>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</si>
  <si>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</si>
  <si>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</si>
  <si>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</si>
  <si>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</si>
  <si>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</si>
  <si>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</si>
  <si>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</si>
  <si>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</si>
  <si>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</si>
  <si>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</si>
  <si>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</si>
  <si>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</si>
  <si>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</si>
  <si>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</si>
  <si>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</si>
  <si>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</si>
  <si>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</si>
  <si>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</si>
  <si>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</si>
  <si>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</si>
  <si>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</si>
  <si>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</si>
  <si>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</si>
  <si>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</si>
  <si>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</si>
  <si>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</si>
  <si>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</si>
  <si>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</si>
  <si>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</si>
  <si>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</si>
  <si>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</si>
  <si>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</si>
  <si>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</si>
  <si>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</si>
  <si>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</si>
  <si>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</si>
  <si>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</si>
  <si>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</si>
  <si>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</si>
  <si>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</si>
  <si>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</si>
  <si>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</si>
  <si>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</si>
  <si>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</si>
  <si>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</si>
  <si>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</si>
  <si>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</si>
  <si>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</si>
  <si>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</si>
  <si>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</si>
  <si>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</si>
  <si>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</si>
  <si>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</si>
  <si>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</si>
  <si>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</si>
  <si>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</si>
  <si>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</si>
  <si>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</si>
  <si>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</si>
  <si>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</si>
  <si>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</si>
  <si>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</si>
  <si>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</si>
  <si>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</si>
  <si>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</si>
  <si>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</si>
  <si>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</si>
  <si>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</si>
  <si>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</si>
  <si>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</si>
  <si>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</si>
  <si>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</si>
  <si>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</si>
  <si>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</si>
  <si>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</si>
  <si>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</si>
  <si>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</si>
  <si>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</si>
  <si>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</si>
  <si>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</si>
  <si>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</si>
  <si>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</si>
  <si>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</si>
  <si>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</si>
  <si>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</si>
  <si>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</si>
  <si>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</si>
  <si>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</si>
  <si>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</si>
  <si>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</si>
  <si>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</si>
  <si>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</si>
  <si>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</si>
  <si>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</si>
  <si>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</si>
  <si>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</si>
  <si>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</si>
  <si>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</si>
  <si>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</si>
  <si>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</si>
  <si>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</si>
  <si>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</si>
  <si>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</si>
  <si>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</si>
  <si>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</si>
  <si>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</si>
  <si>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</si>
  <si>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</si>
  <si>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</si>
  <si>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</si>
  <si>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</si>
  <si>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</si>
  <si>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</si>
  <si>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</si>
  <si>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</si>
  <si>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</si>
  <si>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</si>
  <si>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</si>
  <si>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</si>
  <si>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</si>
  <si>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</si>
  <si>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</si>
  <si>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</si>
  <si>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</si>
  <si>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</si>
  <si>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</si>
  <si>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</si>
  <si>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</si>
  <si>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</si>
  <si>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</si>
  <si>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</si>
  <si>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</si>
  <si>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</si>
  <si>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</si>
  <si>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</si>
  <si>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</si>
  <si>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</si>
  <si>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</si>
  <si>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</si>
  <si>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</si>
  <si>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</si>
  <si>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</si>
  <si>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</si>
  <si>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</si>
  <si>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</si>
  <si>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</si>
  <si>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</si>
  <si>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</si>
  <si>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</si>
  <si>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</si>
  <si>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</si>
  <si>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</si>
  <si>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</si>
  <si>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</si>
  <si>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</si>
  <si>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</si>
  <si>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</si>
  <si>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</si>
  <si>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</si>
  <si>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</si>
  <si>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</si>
  <si>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</si>
  <si>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</si>
  <si>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</si>
  <si>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</si>
  <si>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</si>
  <si>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</si>
  <si>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</si>
  <si>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</si>
  <si>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</si>
  <si>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</si>
  <si>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</si>
  <si>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</si>
  <si>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</si>
  <si>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</si>
  <si>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</si>
  <si>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</si>
  <si>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</si>
  <si>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</si>
  <si>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</si>
  <si>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</si>
  <si>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</si>
  <si>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</si>
  <si>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</si>
  <si>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</si>
  <si>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</si>
  <si>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</si>
  <si>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</si>
  <si>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</si>
  <si>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</si>
  <si>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</si>
  <si>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</si>
  <si>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</si>
  <si>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</si>
  <si>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</si>
  <si>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</si>
  <si>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</si>
  <si>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</si>
  <si>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</si>
  <si>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</si>
  <si>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</si>
  <si>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</si>
  <si>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</si>
  <si>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</si>
  <si>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</si>
  <si>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</si>
  <si>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</si>
  <si>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</si>
  <si>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</si>
  <si>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</si>
  <si>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</si>
  <si>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</si>
  <si>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</si>
  <si>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</si>
  <si>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</si>
  <si>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</si>
  <si>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</si>
  <si>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</si>
  <si>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</si>
  <si>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</si>
  <si>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</si>
  <si>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</si>
  <si>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</si>
  <si>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</si>
  <si>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</si>
  <si>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</si>
  <si>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</si>
  <si>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</si>
  <si>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</si>
  <si>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</si>
  <si>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</si>
  <si>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</si>
  <si>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</si>
  <si>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</si>
  <si>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</si>
  <si>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</si>
  <si>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</si>
  <si>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</si>
  <si>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</si>
  <si>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</si>
  <si>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</si>
  <si>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</si>
  <si>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</si>
  <si>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</si>
  <si>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</si>
  <si>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</si>
  <si>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</si>
  <si>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</si>
  <si>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</si>
  <si>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</si>
  <si>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</si>
  <si>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</si>
  <si>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</si>
  <si>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</si>
  <si>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</si>
  <si>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</si>
  <si>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</si>
  <si>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</si>
  <si>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</si>
  <si>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</si>
  <si>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</si>
  <si>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</si>
  <si>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</si>
  <si>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</si>
  <si>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</si>
  <si>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</si>
  <si>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</si>
  <si>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</si>
  <si>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</si>
  <si>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</si>
  <si>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</si>
  <si>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</si>
  <si>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</si>
  <si>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</si>
  <si>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</si>
  <si>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</si>
  <si>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</si>
  <si>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</si>
  <si>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</si>
  <si>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</si>
  <si>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</si>
  <si>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</si>
  <si>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</si>
  <si>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</si>
  <si>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</si>
  <si>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</si>
  <si>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</si>
  <si>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</si>
  <si>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</si>
  <si>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</si>
  <si>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</si>
  <si>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</si>
  <si>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</si>
  <si>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</si>
  <si>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</si>
  <si>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</si>
  <si>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</si>
  <si>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</si>
  <si>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</si>
  <si>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</si>
  <si>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</si>
  <si>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</si>
  <si>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</si>
  <si>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</si>
  <si>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</si>
  <si>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</si>
  <si>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</si>
  <si>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</si>
  <si>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</si>
  <si>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</si>
  <si>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</si>
  <si>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</si>
  <si>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</si>
  <si>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</si>
  <si>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</si>
  <si>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</si>
  <si>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</si>
  <si>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</si>
  <si>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</si>
  <si>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</si>
  <si>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</si>
  <si>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</si>
  <si>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</si>
  <si>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</si>
  <si>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</si>
  <si>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</si>
  <si>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</si>
  <si>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</si>
  <si>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</si>
  <si>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</si>
  <si>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</si>
  <si>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</si>
  <si>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</si>
  <si>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</si>
  <si>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</si>
  <si>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</si>
  <si>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</si>
  <si>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</si>
  <si>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</si>
  <si>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</si>
  <si>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</si>
  <si>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</si>
  <si>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</si>
  <si>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</si>
  <si>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</si>
  <si>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</si>
  <si>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</si>
  <si>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</si>
  <si>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</si>
  <si>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</si>
  <si>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</si>
  <si>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</si>
  <si>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</si>
  <si>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</si>
  <si>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</si>
  <si>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</si>
  <si>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</si>
  <si>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</si>
  <si>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</si>
  <si>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</si>
  <si>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</si>
  <si>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</si>
  <si>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</si>
  <si>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</si>
  <si>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</si>
  <si>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</si>
  <si>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</si>
  <si>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</si>
  <si>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</si>
  <si>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</si>
  <si>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</si>
  <si>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</si>
  <si>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</si>
  <si>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</si>
  <si>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</si>
  <si>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</si>
  <si>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</si>
  <si>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</si>
  <si>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</si>
  <si>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</si>
  <si>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</si>
  <si>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</si>
  <si>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</si>
  <si>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</si>
  <si>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</si>
  <si>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</si>
  <si>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</si>
  <si>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</si>
  <si>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</si>
  <si>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</si>
  <si>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</si>
  <si>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</si>
  <si>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</si>
  <si>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</si>
  <si>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</si>
  <si>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</si>
  <si>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</si>
  <si>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</si>
  <si>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</si>
  <si>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</si>
  <si>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</si>
  <si>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</si>
  <si>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</si>
  <si>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</si>
  <si>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</si>
  <si>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</si>
  <si>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</si>
  <si>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</si>
  <si>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</si>
  <si>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</si>
  <si>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</si>
  <si>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</si>
  <si>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</si>
  <si>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</si>
  <si>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</si>
  <si>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</si>
  <si>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</si>
  <si>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</si>
  <si>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</si>
  <si>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</si>
  <si>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</si>
  <si>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</si>
  <si>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</si>
  <si>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</si>
  <si>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</si>
  <si>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</si>
  <si>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</si>
  <si>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</si>
  <si>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</si>
  <si>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</si>
  <si>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</si>
  <si>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</si>
  <si>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</si>
  <si>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</si>
  <si>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</si>
  <si>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</si>
  <si>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</si>
  <si>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</si>
  <si>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</si>
  <si>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</si>
  <si>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</si>
  <si>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</si>
  <si>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</si>
  <si>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</si>
  <si>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</si>
  <si>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</si>
  <si>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</si>
  <si>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</si>
  <si>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</si>
  <si>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</si>
  <si>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</si>
  <si>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</si>
  <si>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</si>
  <si>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</si>
  <si>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</si>
  <si>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</si>
  <si>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</si>
  <si>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</si>
  <si>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</si>
  <si>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</si>
  <si>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</si>
  <si>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</si>
  <si>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</si>
  <si>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</si>
  <si>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</si>
  <si>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</si>
  <si>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</si>
  <si>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</si>
  <si>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</si>
  <si>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</si>
  <si>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</si>
  <si>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</si>
  <si>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</si>
  <si>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</si>
  <si>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</si>
  <si>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</si>
  <si>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</si>
  <si>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</si>
  <si>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</si>
  <si>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</si>
  <si>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</si>
  <si>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</si>
  <si>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</si>
  <si>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</si>
  <si>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</si>
  <si>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</si>
  <si>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</si>
  <si>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</si>
  <si>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</si>
  <si>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</si>
  <si>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</si>
  <si>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</si>
  <si>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</si>
  <si>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</si>
  <si>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</si>
  <si>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</si>
  <si>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</si>
  <si>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</si>
  <si>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</si>
  <si>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</si>
  <si>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</si>
  <si>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</si>
  <si>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</si>
  <si>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</si>
  <si>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</si>
  <si>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</si>
  <si>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</si>
  <si>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</si>
  <si>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</si>
  <si>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</si>
  <si>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</si>
  <si>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</si>
  <si>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</si>
  <si>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</si>
  <si>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</si>
  <si>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</si>
  <si>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</si>
  <si>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</si>
  <si>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</si>
  <si>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</si>
  <si>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</si>
  <si>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</si>
  <si>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</si>
  <si>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</si>
  <si>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</si>
  <si>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</si>
  <si>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</si>
  <si>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</si>
  <si>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</si>
  <si>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</si>
  <si>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</si>
  <si>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</si>
  <si>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</si>
  <si>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</si>
  <si>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</si>
  <si>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</si>
  <si>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</si>
  <si>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</si>
  <si>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</si>
  <si>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</si>
  <si>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</si>
  <si>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</si>
  <si>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</si>
  <si>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</si>
  <si>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</si>
  <si>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</si>
  <si>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</si>
  <si>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</si>
  <si>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</si>
  <si>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</si>
  <si>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</si>
  <si>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</si>
  <si>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</si>
  <si>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</si>
  <si>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</si>
  <si>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</si>
  <si>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</si>
  <si>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</si>
  <si>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</si>
  <si>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</si>
  <si>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</si>
  <si>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</si>
  <si>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</si>
  <si>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</si>
  <si>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</si>
  <si>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</si>
  <si>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</si>
  <si>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</si>
  <si>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</si>
  <si>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</si>
  <si>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</si>
  <si>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</si>
  <si>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</si>
  <si>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</si>
  <si>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</si>
  <si>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</si>
  <si>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</si>
  <si>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</si>
  <si>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</si>
  <si>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</si>
  <si>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</si>
  <si>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</si>
  <si>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</si>
  <si>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</si>
  <si>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</si>
  <si>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</si>
  <si>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</si>
  <si>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</si>
  <si>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</si>
  <si>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</si>
  <si>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</si>
  <si>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</si>
  <si>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</si>
  <si>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</si>
  <si>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</si>
  <si>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</si>
  <si>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</si>
  <si>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</si>
  <si>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</si>
  <si>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</si>
  <si>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</si>
  <si>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</si>
  <si>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</si>
  <si>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</si>
  <si>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</si>
  <si>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</si>
  <si>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</si>
  <si>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</si>
  <si>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</si>
  <si>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</si>
  <si>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</si>
  <si>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</si>
  <si>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</si>
  <si>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</si>
  <si>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</si>
  <si>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</si>
  <si>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</si>
  <si>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</si>
  <si>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</si>
  <si>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</si>
  <si>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</si>
  <si>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</si>
  <si>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</si>
  <si>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</si>
  <si>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</si>
  <si>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</si>
  <si>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</si>
  <si>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</si>
  <si>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</si>
  <si>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</si>
  <si>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</si>
  <si>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</si>
  <si>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</si>
  <si>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</si>
  <si>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</si>
  <si>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</si>
  <si>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</si>
  <si>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</si>
  <si>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</si>
  <si>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</si>
  <si>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</si>
  <si>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</si>
  <si>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</si>
  <si>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</si>
  <si>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</si>
  <si>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</si>
  <si>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</si>
  <si>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</si>
  <si>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</si>
  <si>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</si>
  <si>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</si>
  <si>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</si>
  <si>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</si>
  <si>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</si>
  <si>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</si>
  <si>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</si>
  <si>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</si>
  <si>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</si>
  <si>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</si>
  <si>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</si>
  <si>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</si>
  <si>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</si>
  <si>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</si>
  <si>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</si>
  <si>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</si>
  <si>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</si>
  <si>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</si>
  <si>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</si>
  <si>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</si>
  <si>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</si>
  <si>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</si>
  <si>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</si>
  <si>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</si>
  <si>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</si>
  <si>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</si>
  <si>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</si>
  <si>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</si>
  <si>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</si>
  <si>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</si>
  <si>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</si>
  <si>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</si>
  <si>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</si>
  <si>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</si>
  <si>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</si>
  <si>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</si>
  <si>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</si>
  <si>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</si>
  <si>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</si>
  <si>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</si>
  <si>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</si>
  <si>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</si>
  <si>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</si>
  <si>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</si>
  <si>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</si>
  <si>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</si>
  <si>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</si>
  <si>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</si>
  <si>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</si>
  <si>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</si>
  <si>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</si>
  <si>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</si>
  <si>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</si>
  <si>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</si>
  <si>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</si>
  <si>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</si>
  <si>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</si>
  <si>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</si>
  <si>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</si>
  <si>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</si>
  <si>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</si>
  <si>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</si>
  <si>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</si>
  <si>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</si>
  <si>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</si>
  <si>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</si>
  <si>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</si>
  <si>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</si>
  <si>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</si>
  <si>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</si>
  <si>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</si>
  <si>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</si>
  <si>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</si>
  <si>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</si>
  <si>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</si>
  <si>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</si>
  <si>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</si>
  <si>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</si>
  <si>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</si>
  <si>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</si>
  <si>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</si>
  <si>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</si>
  <si>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</si>
  <si>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</si>
  <si>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</si>
  <si>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</si>
  <si>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</si>
  <si>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</si>
  <si>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</si>
  <si>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</si>
  <si>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</si>
  <si>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</si>
  <si>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</si>
  <si>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</si>
  <si>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</si>
  <si>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</si>
  <si>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</si>
  <si>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</si>
  <si>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</si>
  <si>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</si>
  <si>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</si>
  <si>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</si>
  <si>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</si>
  <si>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</si>
  <si>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</si>
  <si>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</si>
  <si>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</si>
  <si>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</si>
  <si>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</si>
  <si>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</si>
  <si>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</si>
  <si>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</si>
  <si>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</si>
  <si>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</si>
  <si>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</si>
  <si>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</si>
  <si>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</si>
  <si>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</si>
  <si>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</si>
  <si>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</si>
  <si>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</si>
  <si>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</si>
  <si>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</si>
  <si>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</si>
  <si>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</si>
  <si>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</si>
  <si>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</si>
  <si>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</si>
  <si>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</si>
  <si>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</si>
  <si>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</si>
  <si>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</si>
  <si>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</si>
  <si>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</si>
  <si>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</si>
  <si>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</si>
  <si>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</si>
  <si>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</si>
  <si>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</si>
  <si>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</si>
  <si>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</si>
  <si>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</si>
  <si>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</si>
  <si>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</si>
  <si>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</si>
  <si>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</si>
  <si>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</si>
  <si>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</si>
  <si>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</si>
  <si>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</si>
  <si>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</si>
  <si>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</si>
  <si>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</si>
  <si>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</si>
  <si>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</si>
  <si>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</si>
  <si>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</si>
  <si>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</si>
  <si>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</si>
  <si>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</si>
  <si>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</si>
  <si>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</si>
  <si>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</si>
  <si>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</si>
  <si>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</si>
  <si>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</si>
  <si>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</si>
  <si>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</si>
  <si>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</si>
  <si>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</si>
  <si>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</si>
  <si>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</si>
  <si>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</si>
  <si>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</si>
  <si>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</si>
  <si>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</si>
  <si>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</si>
  <si>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</si>
  <si>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</si>
  <si>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</si>
  <si>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</si>
  <si>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</si>
  <si>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</si>
  <si>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</si>
  <si>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</si>
  <si>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</si>
  <si>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</si>
  <si>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</si>
  <si>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</si>
  <si>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</si>
  <si>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</si>
  <si>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</si>
  <si>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</si>
  <si>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</si>
  <si>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</si>
  <si>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</si>
  <si>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</si>
  <si>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</si>
  <si>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</si>
  <si>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</si>
  <si>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</si>
  <si>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</si>
  <si>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</si>
  <si>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</si>
  <si>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</si>
  <si>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</si>
  <si>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</si>
  <si>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</si>
  <si>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</si>
  <si>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</si>
  <si>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</si>
  <si>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</si>
  <si>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</si>
  <si>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</si>
  <si>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</si>
  <si>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</si>
  <si>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</si>
  <si>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</si>
  <si>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</si>
  <si>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</si>
  <si>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</si>
  <si>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</si>
  <si>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</si>
  <si>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</si>
  <si>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</si>
  <si>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</si>
  <si>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</si>
  <si>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</si>
  <si>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</si>
  <si>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</si>
  <si>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</si>
  <si>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</si>
  <si>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</si>
  <si>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</si>
  <si>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</si>
  <si>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</si>
  <si>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</si>
  <si>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</si>
  <si>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</si>
  <si>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</si>
  <si>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</si>
  <si>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</si>
  <si>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</si>
  <si>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</si>
  <si>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</si>
  <si>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</si>
  <si>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</si>
  <si>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</si>
  <si>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</si>
  <si>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</si>
  <si>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</si>
  <si>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</si>
  <si>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</si>
  <si>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</si>
  <si>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</si>
  <si>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</si>
  <si>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</si>
  <si>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</si>
  <si>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</si>
  <si>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</si>
  <si>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</si>
  <si>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</si>
  <si>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</si>
  <si>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</si>
  <si>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</si>
  <si>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</si>
  <si>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</si>
  <si>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</si>
  <si>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</si>
  <si>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</si>
  <si>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</si>
  <si>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</si>
  <si>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</si>
  <si>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</si>
  <si>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</si>
  <si>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</si>
  <si>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</si>
  <si>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</si>
  <si>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</si>
  <si>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</si>
  <si>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</si>
  <si>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</si>
  <si>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</si>
  <si>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</si>
  <si>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</si>
  <si>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</si>
  <si>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</si>
  <si>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</si>
  <si>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</si>
  <si>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</si>
  <si>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</si>
  <si>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</si>
  <si>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</si>
  <si>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</si>
  <si>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</si>
  <si>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</si>
  <si>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</si>
  <si>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</si>
  <si>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</si>
  <si>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</si>
  <si>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</si>
  <si>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</si>
  <si>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</si>
  <si>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</si>
  <si>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</si>
  <si>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</si>
  <si>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</si>
  <si>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</si>
  <si>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</si>
  <si>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</si>
  <si>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</si>
  <si>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</si>
  <si>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</si>
  <si>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</si>
  <si>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</si>
  <si>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</si>
  <si>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</si>
  <si>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</si>
  <si>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</si>
  <si>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</si>
  <si>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</si>
  <si>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</si>
  <si>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</si>
  <si>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</si>
  <si>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</si>
  <si>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</si>
  <si>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</si>
  <si>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</si>
  <si>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</si>
  <si>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</si>
  <si>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</si>
  <si>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</si>
  <si>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</si>
  <si>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</si>
  <si>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</si>
  <si>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</si>
  <si>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</si>
  <si>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</si>
  <si>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</si>
  <si>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</si>
  <si>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</si>
  <si>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</si>
  <si>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</si>
  <si>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</si>
  <si>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</si>
  <si>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</si>
  <si>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</si>
  <si>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</si>
  <si>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</si>
  <si>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</si>
  <si>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</si>
  <si>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</si>
  <si>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</si>
  <si>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</si>
  <si>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</si>
  <si>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</si>
  <si>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</si>
  <si>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</si>
  <si>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</si>
  <si>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</si>
  <si>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</si>
  <si>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</si>
  <si>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</si>
  <si>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</si>
  <si>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</si>
  <si>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</si>
  <si>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</si>
  <si>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</si>
  <si>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</si>
  <si>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</si>
  <si>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</si>
  <si>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</si>
  <si>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</si>
  <si>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</si>
  <si>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</si>
  <si>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</si>
  <si>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</si>
  <si>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</si>
  <si>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</si>
  <si>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</si>
  <si>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</si>
  <si>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</si>
  <si>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</si>
  <si>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</si>
  <si>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</si>
  <si>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</si>
  <si>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</si>
  <si>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</si>
  <si>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</si>
  <si>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</si>
  <si>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</si>
  <si>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</si>
  <si>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</si>
  <si>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</si>
  <si>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</si>
  <si>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</si>
  <si>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</si>
  <si>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</si>
  <si>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</si>
  <si>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</si>
  <si>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</si>
  <si>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</si>
  <si>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</si>
  <si>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</si>
  <si>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</si>
  <si>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</si>
  <si>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</si>
  <si>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</si>
  <si>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</si>
  <si>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</si>
  <si>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</si>
  <si>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</si>
  <si>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</si>
  <si>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</si>
  <si>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</si>
  <si>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</si>
  <si>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</si>
  <si>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</si>
  <si>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</si>
  <si>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</si>
  <si>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</si>
  <si>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</si>
  <si>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</si>
  <si>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</si>
  <si>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</si>
  <si>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</si>
  <si>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</si>
  <si>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</si>
  <si>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</si>
  <si>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</si>
  <si>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</si>
  <si>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</si>
  <si>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</si>
  <si>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</si>
  <si>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</si>
  <si>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</si>
  <si>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</si>
  <si>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</si>
  <si>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</si>
  <si>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</si>
  <si>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</si>
  <si>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</si>
  <si>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</si>
  <si>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</si>
  <si>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</si>
  <si>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</si>
  <si>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</si>
  <si>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</si>
  <si>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</si>
  <si>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</si>
  <si>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</si>
  <si>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</si>
  <si>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</si>
  <si>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</si>
  <si>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</si>
  <si>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</si>
  <si>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</si>
  <si>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</si>
  <si>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</si>
  <si>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</si>
  <si>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</si>
  <si>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</si>
  <si>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</si>
  <si>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</si>
  <si>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</si>
  <si>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</si>
  <si>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</si>
  <si>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</si>
  <si>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</si>
  <si>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</si>
  <si>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</si>
  <si>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</si>
  <si>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</si>
  <si>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</si>
  <si>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</si>
  <si>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</si>
  <si>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</si>
  <si>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</si>
  <si>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</si>
  <si>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</si>
  <si>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</si>
  <si>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</si>
  <si>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</si>
  <si>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</si>
  <si>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</si>
  <si>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</si>
  <si>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</si>
  <si>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</si>
  <si>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</si>
  <si>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</si>
  <si>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</si>
  <si>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</si>
  <si>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</si>
  <si>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</si>
  <si>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</si>
  <si>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</si>
  <si>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</si>
  <si>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</si>
  <si>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</si>
  <si>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</si>
  <si>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</si>
  <si>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</si>
  <si>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</si>
  <si>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</si>
  <si>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</si>
  <si>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</si>
  <si>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</si>
  <si>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</si>
  <si>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</si>
  <si>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</si>
  <si>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</si>
  <si>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</si>
  <si>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</si>
  <si>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</si>
  <si>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</si>
  <si>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</si>
  <si>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</si>
  <si>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</si>
  <si>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</si>
  <si>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</si>
  <si>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</si>
  <si>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</si>
  <si>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</si>
  <si>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</si>
  <si>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</si>
  <si>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</si>
  <si>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</si>
  <si>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</si>
  <si>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</si>
  <si>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</si>
  <si>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</si>
  <si>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</si>
  <si>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</si>
  <si>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</si>
  <si>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</si>
  <si>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</si>
  <si>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</si>
  <si>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</si>
  <si>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</si>
  <si>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</si>
  <si>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</si>
  <si>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</si>
  <si>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</si>
  <si>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</si>
  <si>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</si>
  <si>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</si>
  <si>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</si>
  <si>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</si>
  <si>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</si>
  <si>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</si>
  <si>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</si>
  <si>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</si>
  <si>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</si>
  <si>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</si>
  <si>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</si>
  <si>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</si>
  <si>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</si>
  <si>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</si>
  <si>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</si>
  <si>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</si>
  <si>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</si>
  <si>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</si>
  <si>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</si>
  <si>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</si>
  <si>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</si>
  <si>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</si>
  <si>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</si>
  <si>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</si>
  <si>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</si>
  <si>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</si>
  <si>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</si>
  <si>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</si>
  <si>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</si>
  <si>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</si>
  <si>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</si>
  <si>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</si>
  <si>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</si>
  <si>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</si>
  <si>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</si>
  <si>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</si>
  <si>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</si>
  <si>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</si>
  <si>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</si>
  <si>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</si>
  <si>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</si>
  <si>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</si>
  <si>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</si>
  <si>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</si>
  <si>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</si>
  <si>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</si>
  <si>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</si>
  <si>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</si>
  <si>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</si>
  <si>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</si>
  <si>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</si>
  <si>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</si>
  <si>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</si>
  <si>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</si>
  <si>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</si>
  <si>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</si>
  <si>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</si>
  <si>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</si>
  <si>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</si>
  <si>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</si>
  <si>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</si>
  <si>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</si>
  <si>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</si>
  <si>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</si>
  <si>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</si>
  <si>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</si>
  <si>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</si>
  <si>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</si>
  <si>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</si>
  <si>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</si>
  <si>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</si>
  <si>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</si>
  <si>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</si>
  <si>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</si>
  <si>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</si>
  <si>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</si>
  <si>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</si>
  <si>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</si>
  <si>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</si>
  <si>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</si>
  <si>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</si>
  <si>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</si>
  <si>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</si>
  <si>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</si>
  <si>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</si>
  <si>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</si>
  <si>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</si>
  <si>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</si>
  <si>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</si>
  <si>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</si>
  <si>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</si>
  <si>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</si>
  <si>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</si>
  <si>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</si>
  <si>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</si>
  <si>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</si>
  <si>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</si>
  <si>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</si>
  <si>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</si>
  <si>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</si>
  <si>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</si>
  <si>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</si>
  <si>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</si>
  <si>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</si>
  <si>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</si>
  <si>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</si>
  <si>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</si>
  <si>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</si>
  <si>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</si>
  <si>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</si>
  <si>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</si>
  <si>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</si>
  <si>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</si>
  <si>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</si>
  <si>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</si>
  <si>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</si>
  <si>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</si>
  <si>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</si>
  <si>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</si>
  <si>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</si>
  <si>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</si>
  <si>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</si>
  <si>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</si>
  <si>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</si>
  <si>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</si>
  <si>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</si>
  <si>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</si>
  <si>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</si>
  <si>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</si>
  <si>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</si>
  <si>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</si>
  <si>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</si>
  <si>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</si>
  <si>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</si>
  <si>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</si>
  <si>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</si>
  <si>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</si>
  <si>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</si>
  <si>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</si>
  <si>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</si>
  <si>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</si>
  <si>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</si>
  <si>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</si>
  <si>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</si>
  <si>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</si>
  <si>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</si>
  <si>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</si>
  <si>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</si>
  <si>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</si>
  <si>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</si>
  <si>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</si>
  <si>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</si>
  <si>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</si>
  <si>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</si>
  <si>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</si>
  <si>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</si>
  <si>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</si>
  <si>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</si>
  <si>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</si>
  <si>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</si>
  <si>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</si>
  <si>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</si>
  <si>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</si>
  <si>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</si>
  <si>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</si>
  <si>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</si>
  <si>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</si>
  <si>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</si>
  <si>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</si>
  <si>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</si>
  <si>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</si>
  <si>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</si>
  <si>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</si>
  <si>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</si>
  <si>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</si>
  <si>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</si>
  <si>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</si>
  <si>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</si>
  <si>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</si>
  <si>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</si>
  <si>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</si>
  <si>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</si>
  <si>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</si>
  <si>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</si>
  <si>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</si>
  <si>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</si>
  <si>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</si>
  <si>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</si>
  <si>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</si>
  <si>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</si>
  <si>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</si>
  <si>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</si>
  <si>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</si>
  <si>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</si>
  <si>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</si>
  <si>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</si>
  <si>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</si>
  <si>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</si>
  <si>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</si>
  <si>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</si>
  <si>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</si>
  <si>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</si>
  <si>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</si>
  <si>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</si>
  <si>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</si>
  <si>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</si>
  <si>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</si>
  <si>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</si>
  <si>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</si>
  <si>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</si>
  <si>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</si>
  <si>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</si>
  <si>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</si>
  <si>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</si>
  <si>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</si>
  <si>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</si>
  <si>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</si>
  <si>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</si>
  <si>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</si>
  <si>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</si>
  <si>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</si>
  <si>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</si>
  <si>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</si>
  <si>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</si>
  <si>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</si>
  <si>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</si>
  <si>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</si>
  <si>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</si>
  <si>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</si>
  <si>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</si>
  <si>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</si>
  <si>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</si>
  <si>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</si>
  <si>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</si>
  <si>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</si>
  <si>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</si>
  <si>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</si>
  <si>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</si>
  <si>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</si>
  <si>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</si>
  <si>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</si>
  <si>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</si>
  <si>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</si>
  <si>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</si>
  <si>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</si>
  <si>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</si>
  <si>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</si>
  <si>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</si>
  <si>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</si>
  <si>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</si>
  <si>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</si>
  <si>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</si>
  <si>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</si>
  <si>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</si>
  <si>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</si>
  <si>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</si>
  <si>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</si>
  <si>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</si>
  <si>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</si>
  <si>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</si>
  <si>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</si>
  <si>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</si>
  <si>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</si>
  <si>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</si>
  <si>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</si>
  <si>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</si>
  <si>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</si>
  <si>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</si>
  <si>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</si>
  <si>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</si>
  <si>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</si>
  <si>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</si>
  <si>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</si>
  <si>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</si>
  <si>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</si>
  <si>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</si>
  <si>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</si>
  <si>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</si>
  <si>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</si>
  <si>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</si>
  <si>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</si>
  <si>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</si>
  <si>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</si>
  <si>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</si>
  <si>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</si>
  <si>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</si>
  <si>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</si>
  <si>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</si>
  <si>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</si>
  <si>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</si>
  <si>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</si>
  <si>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</si>
  <si>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</si>
  <si>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</si>
  <si>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</si>
  <si>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</si>
  <si>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</si>
  <si>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</si>
  <si>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</si>
  <si>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</si>
  <si>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</si>
  <si>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</si>
  <si>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</si>
  <si>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</si>
  <si>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</si>
  <si>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</si>
  <si>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</si>
  <si>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</si>
  <si>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</si>
  <si>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</si>
  <si>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</si>
  <si>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</si>
  <si>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</si>
  <si>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</si>
  <si>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</si>
  <si>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</si>
  <si>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</si>
  <si>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</si>
  <si>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</si>
  <si>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</si>
  <si>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</si>
  <si>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</si>
  <si>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</si>
  <si>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</si>
  <si>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</si>
  <si>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</si>
  <si>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</si>
  <si>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</si>
  <si>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</si>
  <si>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</si>
  <si>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</si>
  <si>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</si>
  <si>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</si>
  <si>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</si>
  <si>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</si>
  <si>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</si>
  <si>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</si>
  <si>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</si>
  <si>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</si>
  <si>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</si>
  <si>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</si>
  <si>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</si>
  <si>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</si>
  <si>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</si>
  <si>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</si>
  <si>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</si>
  <si>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</si>
  <si>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</si>
  <si>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</si>
  <si>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</si>
  <si>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</si>
  <si>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</si>
  <si>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</si>
  <si>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</si>
  <si>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</si>
  <si>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</si>
  <si>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</si>
  <si>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</si>
  <si>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</si>
  <si>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</si>
  <si>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</si>
  <si>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</si>
  <si>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</si>
  <si>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</si>
  <si>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</si>
  <si>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</si>
  <si>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</si>
  <si>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</si>
  <si>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</si>
  <si>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</si>
  <si>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</si>
  <si>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</si>
  <si>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</si>
  <si>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</si>
  <si>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</si>
  <si>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</si>
  <si>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</si>
  <si>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</si>
  <si>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</si>
  <si>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</si>
  <si>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</si>
  <si>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</si>
  <si>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</si>
  <si>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</si>
  <si>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</si>
  <si>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</si>
  <si>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</si>
  <si>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</si>
  <si>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</si>
  <si>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</si>
  <si>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</si>
  <si>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</si>
  <si>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</si>
  <si>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</si>
  <si>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</si>
  <si>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</si>
  <si>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</si>
  <si>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</si>
  <si>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</si>
  <si>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</si>
  <si>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</si>
  <si>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</si>
  <si>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</si>
  <si>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</si>
  <si>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</si>
  <si>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</si>
  <si>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</si>
  <si>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</si>
  <si>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</si>
  <si>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</si>
  <si>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</si>
  <si>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</si>
  <si>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</si>
  <si>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</si>
  <si>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</si>
  <si>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</si>
  <si>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</si>
  <si>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</si>
  <si>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</si>
  <si>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</si>
  <si>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</si>
  <si>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</si>
  <si>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</si>
  <si>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</si>
  <si>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</si>
  <si>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</si>
  <si>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</si>
  <si>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</si>
  <si>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</si>
  <si>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</si>
  <si>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</si>
  <si>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</si>
  <si>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</si>
  <si>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</si>
  <si>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</si>
  <si>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</si>
  <si>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</si>
  <si>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</si>
  <si>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</si>
  <si>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</si>
  <si>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</si>
  <si>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</si>
  <si>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</si>
  <si>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</si>
  <si>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</si>
  <si>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</si>
  <si>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</si>
  <si>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</si>
  <si>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</si>
  <si>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</si>
  <si>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</si>
  <si>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</si>
  <si>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</si>
  <si>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</si>
  <si>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</si>
  <si>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</si>
  <si>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</si>
  <si>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</si>
  <si>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</si>
  <si>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</si>
  <si>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</si>
  <si>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</si>
  <si>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</si>
  <si>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</si>
  <si>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</si>
  <si>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</si>
  <si>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</si>
  <si>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</si>
  <si>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</si>
  <si>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</si>
  <si>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</si>
  <si>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</si>
  <si>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</si>
  <si>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</si>
  <si>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</si>
  <si>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</si>
  <si>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</si>
  <si>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</si>
  <si>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</si>
  <si>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</si>
  <si>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</si>
  <si>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</si>
  <si>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</si>
  <si>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</si>
  <si>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</si>
  <si>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</si>
  <si>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</si>
  <si>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</si>
  <si>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</si>
  <si>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</si>
  <si>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</si>
  <si>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</si>
  <si>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</si>
  <si>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</si>
  <si>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</si>
  <si>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</si>
  <si>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</si>
  <si>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</si>
  <si>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</si>
  <si>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</si>
  <si>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</si>
  <si>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</si>
  <si>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</si>
  <si>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</si>
  <si>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</si>
  <si>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</si>
  <si>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</si>
  <si>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</si>
  <si>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</si>
  <si>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</si>
  <si>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</si>
  <si>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</si>
  <si>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</si>
  <si>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</si>
  <si>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</si>
  <si>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</si>
  <si>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</si>
  <si>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</si>
  <si>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</si>
  <si>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</si>
  <si>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</si>
  <si>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</si>
  <si>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</si>
  <si>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</si>
  <si>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</si>
  <si>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</si>
  <si>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</si>
  <si>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</si>
  <si>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</si>
  <si>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</si>
  <si>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</si>
  <si>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</si>
  <si>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</si>
  <si>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</si>
  <si>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</si>
  <si>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</si>
  <si>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</si>
  <si>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</si>
  <si>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</si>
  <si>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</si>
  <si>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</si>
  <si>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</si>
  <si>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</si>
  <si>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</si>
  <si>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</si>
  <si>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</si>
  <si>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</si>
  <si>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</si>
  <si>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</si>
  <si>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</si>
  <si>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</si>
  <si>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</si>
  <si>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</si>
  <si>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</si>
  <si>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</si>
  <si>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</si>
  <si>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</si>
  <si>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</si>
  <si>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</si>
  <si>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</si>
  <si>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</si>
  <si>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</si>
  <si>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</si>
  <si>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</si>
  <si>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</si>
  <si>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</si>
  <si>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</si>
  <si>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</si>
  <si>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</si>
  <si>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</si>
  <si>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</si>
  <si>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</si>
  <si>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</si>
  <si>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</si>
  <si>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</si>
  <si>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</si>
  <si>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</si>
  <si>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</si>
  <si>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</si>
  <si>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</si>
  <si>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</si>
  <si>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</si>
  <si>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</si>
  <si>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</si>
  <si>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</si>
  <si>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</si>
  <si>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</si>
  <si>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</si>
  <si>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</si>
  <si>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</si>
  <si>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</si>
  <si>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</si>
  <si>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</si>
  <si>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</si>
  <si>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</si>
  <si>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</si>
  <si>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</si>
  <si>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</si>
  <si>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</si>
  <si>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</si>
  <si>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</si>
  <si>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</si>
  <si>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</si>
  <si>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</si>
  <si>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</si>
  <si>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</si>
  <si>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</si>
  <si>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</si>
  <si>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</si>
  <si>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</si>
  <si>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</si>
  <si>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</si>
  <si>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</si>
  <si>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</si>
  <si>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</si>
  <si>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</si>
  <si>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</si>
  <si>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</si>
  <si>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</si>
  <si>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</si>
  <si>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</si>
  <si>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</si>
  <si>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</si>
  <si>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</si>
  <si>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</si>
  <si>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</si>
  <si>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</si>
  <si>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</si>
  <si>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</si>
  <si>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</si>
  <si>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</si>
  <si>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</si>
  <si>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</si>
  <si>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</si>
  <si>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</si>
  <si>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</si>
  <si>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</si>
  <si>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</si>
  <si>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</si>
  <si>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</si>
  <si>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</si>
  <si>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</si>
  <si>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</si>
  <si>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</si>
  <si>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</si>
  <si>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</si>
  <si>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</si>
  <si>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</si>
  <si>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</si>
  <si>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</si>
  <si>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</si>
  <si>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</si>
  <si>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</si>
  <si>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</si>
  <si>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</si>
  <si>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</si>
  <si>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</si>
  <si>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</si>
  <si>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</si>
  <si>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</si>
  <si>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</si>
  <si>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</si>
  <si>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</si>
  <si>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</si>
  <si>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</si>
  <si>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</si>
  <si>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</si>
  <si>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</si>
  <si>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</si>
  <si>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</si>
  <si>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</si>
  <si>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</si>
  <si>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</si>
  <si>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</si>
  <si>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</si>
  <si>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</si>
  <si>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</si>
  <si>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</si>
  <si>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</si>
  <si>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</si>
  <si>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</si>
  <si>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</si>
  <si>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</si>
  <si>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</si>
  <si>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</si>
  <si>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</si>
  <si>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</si>
  <si>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</si>
  <si>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</si>
  <si>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</si>
  <si>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</si>
  <si>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</si>
  <si>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</si>
  <si>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</si>
  <si>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</si>
  <si>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</si>
  <si>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</si>
  <si>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</si>
  <si>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</si>
  <si>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</si>
  <si>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</si>
  <si>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</si>
  <si>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</si>
  <si>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</si>
  <si>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</si>
  <si>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</si>
  <si>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</si>
  <si>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</si>
  <si>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</si>
  <si>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</si>
  <si>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</si>
  <si>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</si>
  <si>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</si>
  <si>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</si>
  <si>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</si>
  <si>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</si>
  <si>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</si>
  <si>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</si>
  <si>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</si>
  <si>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</si>
  <si>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</si>
  <si>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</si>
  <si>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</si>
  <si>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</si>
  <si>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</si>
  <si>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</si>
  <si>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</si>
  <si>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</si>
  <si>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</si>
  <si>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</si>
  <si>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</si>
  <si>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</si>
  <si>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</si>
  <si>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</si>
  <si>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</si>
  <si>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</si>
  <si>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</si>
  <si>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</si>
  <si>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</si>
  <si>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</si>
  <si>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</si>
  <si>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</si>
  <si>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</si>
  <si>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</si>
  <si>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</si>
  <si>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</si>
  <si>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</si>
  <si>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</si>
  <si>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</si>
  <si>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</si>
  <si>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</si>
  <si>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</si>
  <si>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</si>
  <si>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</si>
  <si>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</si>
  <si>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</si>
  <si>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</si>
  <si>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</si>
  <si>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</si>
  <si>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</si>
  <si>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</si>
  <si>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</si>
  <si>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</si>
  <si>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</si>
  <si>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</si>
  <si>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</si>
  <si>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</si>
  <si>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</si>
  <si>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</si>
  <si>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</si>
  <si>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</si>
  <si>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</si>
  <si>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</si>
  <si>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</si>
  <si>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</si>
  <si>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</si>
  <si>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</si>
  <si>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</si>
  <si>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</si>
  <si>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</si>
  <si>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</si>
  <si>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</si>
  <si>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</si>
  <si>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</si>
  <si>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</si>
  <si>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</si>
  <si>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</si>
  <si>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</si>
  <si>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</si>
  <si>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</si>
  <si>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</si>
  <si>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</si>
  <si>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</si>
  <si>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</si>
  <si>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</si>
  <si>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</si>
  <si>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</si>
  <si>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</si>
  <si>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</si>
  <si>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</si>
  <si>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</si>
  <si>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</si>
  <si>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</si>
  <si>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</si>
  <si>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</si>
  <si>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</si>
  <si>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</si>
  <si>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</si>
  <si>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</si>
  <si>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</si>
  <si>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</si>
  <si>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</si>
  <si>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</si>
  <si>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</si>
  <si>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</si>
  <si>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</si>
  <si>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</si>
  <si>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</si>
  <si>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</si>
  <si>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</si>
  <si>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</si>
  <si>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</si>
  <si>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</si>
  <si>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</si>
  <si>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</si>
  <si>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</si>
  <si>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</si>
  <si>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</si>
  <si>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</si>
  <si>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</si>
  <si>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</si>
  <si>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</si>
  <si>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</si>
  <si>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</si>
  <si>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</si>
  <si>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</si>
  <si>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</si>
  <si>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</si>
  <si>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</si>
  <si>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</si>
  <si>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</si>
  <si>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</si>
  <si>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</si>
  <si>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</si>
  <si>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</si>
  <si>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</si>
  <si>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</si>
  <si>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</si>
  <si>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</si>
  <si>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</si>
  <si>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</si>
  <si>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</si>
  <si>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</si>
  <si>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</si>
  <si>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</si>
  <si>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</si>
  <si>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</si>
  <si>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</si>
  <si>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</si>
  <si>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</si>
  <si>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</si>
  <si>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</si>
  <si>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</si>
  <si>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</si>
  <si>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</si>
  <si>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</si>
  <si>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</si>
  <si>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</si>
  <si>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</si>
  <si>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</si>
  <si>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</si>
  <si>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</si>
  <si>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</si>
  <si>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</si>
  <si>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</si>
  <si>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</si>
  <si>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</si>
  <si>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</si>
  <si>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</si>
  <si>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</si>
  <si>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</si>
  <si>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</si>
  <si>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</si>
  <si>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</si>
  <si>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</si>
  <si>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</si>
  <si>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</si>
  <si>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</si>
  <si>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</si>
  <si>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</si>
  <si>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</si>
  <si>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</si>
  <si>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</si>
  <si>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</si>
  <si>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</si>
  <si>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</si>
  <si>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</si>
  <si>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</si>
  <si>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</si>
  <si>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</si>
  <si>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</si>
  <si>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</si>
  <si>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</si>
  <si>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</si>
  <si>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</si>
  <si>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</si>
  <si>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</si>
  <si>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</si>
  <si>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</si>
  <si>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</si>
  <si>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</si>
  <si>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</si>
  <si>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</si>
  <si>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</si>
  <si>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</si>
  <si>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</si>
  <si>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</si>
  <si>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</si>
  <si>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</si>
  <si>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</si>
  <si>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</si>
  <si>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</si>
  <si>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</si>
  <si>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</si>
  <si>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</si>
  <si>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</si>
  <si>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</si>
  <si>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</si>
  <si>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</si>
  <si>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</si>
  <si>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</si>
  <si>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</si>
  <si>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</si>
  <si>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</si>
  <si>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</si>
  <si>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</si>
  <si>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</si>
  <si>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</si>
  <si>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</si>
  <si>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</si>
  <si>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</si>
  <si>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</si>
  <si>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</si>
  <si>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</si>
  <si>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</si>
  <si>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</si>
  <si>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</si>
  <si>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</si>
  <si>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</si>
  <si>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</si>
  <si>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</si>
  <si>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</si>
  <si>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</si>
  <si>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</si>
  <si>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</si>
  <si>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</si>
  <si>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</si>
  <si>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</si>
  <si>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</si>
  <si>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</si>
  <si>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</si>
  <si>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</si>
  <si>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</si>
  <si>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</si>
  <si>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</si>
  <si>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</si>
  <si>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</si>
  <si>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</si>
  <si>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</si>
  <si>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</si>
  <si>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</si>
  <si>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</si>
  <si>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</si>
  <si>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</si>
  <si>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</si>
  <si>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</si>
  <si>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</si>
  <si>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</si>
  <si>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</si>
  <si>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</si>
  <si>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</si>
  <si>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</si>
  <si>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</si>
  <si>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</si>
  <si>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</si>
  <si>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</si>
  <si>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</si>
  <si>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</si>
  <si>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</si>
  <si>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</si>
  <si>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</si>
  <si>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</si>
  <si>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</si>
  <si>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</si>
  <si>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</si>
  <si>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</si>
  <si>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</si>
  <si>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</si>
  <si>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</si>
  <si>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</si>
  <si>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</si>
  <si>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</si>
  <si>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</si>
  <si>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</si>
  <si>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</si>
  <si>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</si>
  <si>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</si>
  <si>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</si>
  <si>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</si>
  <si>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</si>
  <si>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</si>
  <si>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</si>
  <si>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</si>
  <si>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</si>
  <si>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</si>
  <si>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</si>
  <si>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</si>
  <si>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</si>
  <si>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</si>
  <si>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</si>
  <si>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</si>
  <si>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</si>
  <si>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</si>
  <si>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</si>
  <si>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</si>
  <si>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</si>
  <si>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</si>
  <si>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</si>
  <si>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</si>
  <si>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</si>
  <si>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</si>
  <si>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</si>
  <si>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</si>
  <si>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</si>
  <si>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</si>
  <si>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</si>
  <si>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</si>
  <si>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</si>
  <si>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</si>
  <si>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</si>
  <si>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</si>
  <si>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</si>
  <si>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</si>
  <si>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</si>
  <si>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</si>
  <si>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</si>
  <si>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</si>
  <si>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</si>
  <si>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</si>
  <si>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</si>
  <si>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</si>
  <si>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</si>
  <si>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</si>
  <si>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</si>
  <si>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</si>
  <si>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</si>
  <si>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</si>
  <si>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</si>
  <si>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</si>
  <si>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</si>
  <si>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</si>
  <si>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</si>
  <si>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</si>
  <si>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</si>
  <si>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</si>
  <si>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</si>
  <si>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</si>
  <si>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</si>
  <si>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</si>
  <si>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</si>
  <si>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</si>
  <si>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</si>
  <si>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</si>
  <si>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</si>
  <si>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</si>
  <si>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</si>
  <si>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</si>
  <si>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</si>
  <si>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</si>
  <si>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</si>
  <si>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</si>
  <si>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</si>
  <si>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</si>
  <si>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</si>
  <si>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</si>
  <si>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</si>
  <si>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</si>
  <si>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</si>
  <si>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</si>
  <si>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</si>
  <si>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</si>
  <si>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</si>
  <si>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</si>
  <si>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</si>
  <si>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</si>
  <si>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</si>
  <si>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</si>
  <si>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</si>
  <si>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</si>
  <si>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</si>
  <si>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</si>
  <si>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</si>
  <si>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</si>
  <si>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</si>
  <si>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</si>
  <si>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</si>
  <si>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</si>
  <si>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</si>
  <si>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</si>
  <si>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</si>
  <si>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</si>
  <si>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</si>
  <si>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</si>
  <si>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</si>
  <si>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</si>
  <si>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</si>
  <si>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</si>
  <si>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</si>
  <si>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</si>
  <si>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</si>
  <si>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</si>
  <si>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</si>
  <si>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</si>
  <si>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</si>
  <si>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</si>
  <si>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</si>
  <si>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</si>
  <si>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</si>
  <si>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</si>
  <si>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</si>
  <si>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</si>
  <si>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</si>
  <si>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</si>
  <si>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</si>
  <si>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</si>
  <si>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</si>
  <si>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</si>
  <si>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</si>
  <si>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</si>
  <si>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</si>
  <si>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</si>
  <si>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</si>
  <si>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</si>
  <si>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</si>
  <si>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</si>
  <si>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</si>
  <si>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</si>
  <si>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</si>
  <si>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</si>
  <si>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</si>
  <si>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</si>
  <si>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</si>
  <si>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</si>
  <si>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</si>
  <si>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</si>
  <si>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</si>
  <si>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</si>
  <si>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</si>
  <si>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</si>
  <si>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</si>
  <si>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</si>
  <si>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</si>
  <si>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</si>
  <si>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</si>
  <si>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</si>
  <si>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</si>
  <si>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</si>
  <si>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</si>
  <si>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</si>
  <si>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</si>
  <si>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</si>
  <si>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</si>
  <si>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</si>
  <si>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</si>
  <si>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</si>
  <si>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</si>
  <si>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</si>
  <si>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</si>
  <si>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</si>
  <si>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</si>
  <si>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</si>
  <si>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</si>
  <si>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</si>
  <si>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</si>
  <si>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</si>
  <si>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</si>
  <si>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</si>
  <si>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</si>
  <si>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</si>
  <si>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</si>
  <si>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</si>
  <si>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</si>
  <si>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</si>
  <si>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</si>
  <si>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</si>
  <si>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</si>
  <si>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</si>
  <si>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</si>
  <si>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</si>
  <si>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</si>
  <si>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</si>
  <si>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</si>
  <si>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</si>
  <si>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</si>
  <si>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</si>
  <si>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</si>
  <si>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</si>
  <si>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</si>
  <si>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</si>
  <si>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</si>
  <si>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</si>
  <si>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</si>
  <si>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</si>
  <si>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</si>
  <si>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</si>
  <si>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</si>
  <si>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</si>
  <si>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</si>
  <si>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</si>
  <si>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</si>
  <si>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</si>
  <si>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</si>
  <si>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</si>
  <si>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</si>
  <si>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</si>
  <si>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</si>
  <si>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</si>
  <si>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</si>
  <si>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</si>
  <si>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</si>
  <si>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</si>
  <si>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</si>
  <si>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</si>
  <si>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</si>
  <si>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</si>
  <si>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</si>
  <si>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</si>
  <si>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</si>
  <si>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</si>
  <si>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</si>
  <si>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</si>
  <si>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</si>
  <si>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</si>
  <si>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</si>
  <si>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</si>
  <si>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</si>
  <si>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</si>
  <si>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</si>
  <si>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</si>
  <si>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</si>
  <si>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</si>
  <si>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</si>
  <si>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</si>
  <si>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</si>
  <si>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</si>
  <si>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</si>
  <si>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</si>
  <si>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</si>
  <si>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</si>
  <si>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</si>
  <si>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</si>
  <si>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</si>
  <si>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</si>
  <si>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</si>
  <si>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</si>
  <si>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</si>
  <si>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</si>
  <si>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</si>
  <si>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</si>
  <si>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</si>
  <si>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</si>
  <si>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</si>
  <si>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</si>
  <si>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</si>
  <si>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</si>
  <si>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</si>
  <si>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</si>
  <si>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</si>
  <si>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</si>
  <si>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</si>
  <si>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</si>
  <si>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</si>
  <si>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</si>
  <si>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</si>
  <si>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</si>
  <si>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</si>
  <si>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</si>
  <si>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</si>
  <si>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</si>
  <si>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</si>
  <si>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</si>
  <si>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</si>
  <si>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</si>
  <si>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</si>
  <si>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</si>
  <si>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</si>
  <si>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</si>
  <si>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</si>
  <si>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</si>
  <si>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</si>
  <si>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</si>
  <si>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</si>
  <si>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</si>
  <si>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</si>
  <si>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</si>
  <si>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</si>
  <si>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</si>
  <si>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</si>
  <si>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</si>
  <si>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</si>
  <si>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</si>
  <si>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</si>
  <si>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</si>
  <si>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</si>
  <si>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</si>
  <si>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</si>
  <si>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</si>
  <si>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</si>
  <si>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</si>
  <si>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</si>
  <si>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</si>
  <si>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</si>
  <si>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</si>
  <si>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</si>
  <si>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</si>
  <si>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</si>
  <si>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</si>
  <si>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</si>
  <si>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</si>
  <si>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</si>
  <si>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</si>
  <si>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</si>
  <si>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</si>
  <si>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</si>
  <si>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</si>
  <si>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</si>
  <si>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</si>
  <si>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</si>
  <si>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</si>
  <si>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</si>
  <si>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</si>
  <si>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</si>
  <si>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</si>
  <si>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</si>
  <si>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</si>
  <si>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</si>
  <si>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</si>
  <si>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</si>
  <si>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</si>
  <si>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</si>
  <si>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</si>
  <si>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</si>
  <si>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</si>
  <si>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</si>
  <si>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</si>
  <si>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</si>
  <si>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</si>
  <si>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</si>
  <si>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</si>
  <si>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</si>
  <si>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</si>
  <si>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</si>
  <si>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</si>
  <si>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</si>
  <si>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</si>
  <si>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</si>
  <si>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</si>
  <si>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</si>
  <si>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</si>
  <si>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</si>
  <si>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</si>
  <si>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</si>
  <si>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</si>
  <si>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</si>
  <si>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</si>
  <si>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</si>
  <si>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</si>
  <si>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</si>
  <si>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</si>
  <si>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</si>
  <si>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</si>
  <si>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</si>
  <si>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</si>
  <si>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</si>
  <si>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</si>
  <si>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</si>
  <si>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</si>
  <si>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</si>
  <si>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</si>
  <si>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</si>
  <si>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</si>
  <si>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</si>
  <si>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</si>
  <si>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</si>
  <si>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</si>
  <si>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</si>
  <si>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</si>
  <si>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</si>
  <si>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</si>
  <si>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</si>
  <si>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</si>
  <si>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</si>
  <si>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</si>
  <si>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</si>
  <si>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</si>
  <si>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</si>
  <si>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</si>
  <si>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</si>
  <si>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</si>
  <si>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</si>
  <si>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</si>
  <si>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</si>
  <si>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</si>
  <si>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</si>
  <si>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</si>
  <si>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</si>
  <si>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</si>
  <si>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</si>
  <si>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</si>
  <si>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</si>
  <si>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</si>
  <si>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</si>
  <si>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</si>
  <si>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</si>
  <si>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</si>
  <si>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</si>
  <si>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</si>
  <si>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</si>
  <si>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</si>
  <si>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</si>
  <si>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</si>
  <si>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</si>
  <si>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</si>
  <si>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</si>
  <si>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</si>
  <si>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</si>
  <si>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</si>
  <si>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</si>
  <si>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</si>
  <si>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</si>
  <si>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</si>
  <si>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</si>
  <si>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</si>
  <si>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</si>
  <si>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</si>
  <si>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</si>
  <si>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</si>
  <si>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</si>
  <si>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</si>
  <si>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</si>
  <si>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</si>
  <si>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</si>
  <si>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</si>
  <si>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</si>
  <si>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</si>
  <si>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</si>
  <si>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</si>
  <si>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</si>
  <si>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</si>
  <si>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</si>
  <si>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</si>
  <si>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</si>
  <si>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</si>
  <si>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</si>
  <si>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</si>
  <si>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</si>
  <si>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</si>
  <si>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</si>
  <si>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</si>
  <si>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</si>
  <si>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</si>
  <si>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</si>
  <si>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</si>
  <si>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</si>
  <si>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</si>
  <si>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</si>
  <si>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</si>
  <si>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</si>
  <si>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</si>
  <si>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</si>
  <si>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</si>
  <si>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</si>
  <si>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</si>
  <si>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</si>
  <si>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</si>
  <si>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</si>
  <si>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</si>
  <si>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</si>
  <si>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</si>
  <si>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</si>
  <si>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</si>
  <si>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</si>
  <si>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</si>
  <si>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</si>
  <si>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</si>
  <si>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</si>
  <si>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</si>
  <si>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</si>
  <si>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</si>
  <si>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</si>
  <si>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</si>
  <si>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</si>
  <si>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</si>
  <si>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</si>
  <si>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</si>
  <si>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</si>
  <si>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</si>
  <si>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</si>
  <si>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</si>
  <si>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</si>
  <si>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</si>
  <si>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</si>
  <si>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</si>
  <si>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</si>
  <si>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</si>
  <si>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</si>
  <si>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</si>
  <si>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</si>
  <si>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</si>
  <si>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</si>
  <si>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</si>
  <si>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</si>
  <si>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</si>
  <si>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</si>
  <si>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</si>
  <si>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</si>
  <si>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</si>
  <si>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</si>
  <si>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</si>
  <si>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</si>
  <si>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</si>
  <si>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</si>
  <si>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</si>
  <si>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</si>
  <si>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</si>
  <si>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</si>
  <si>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</si>
  <si>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</si>
  <si>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</si>
  <si>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</si>
  <si>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</si>
  <si>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</si>
  <si>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</si>
  <si>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</si>
  <si>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</si>
  <si>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</si>
  <si>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</si>
  <si>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</si>
  <si>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</si>
  <si>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</si>
  <si>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</si>
  <si>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</si>
  <si>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</si>
  <si>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</si>
  <si>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</si>
  <si>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</si>
  <si>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</si>
  <si>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</si>
  <si>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</si>
  <si>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</si>
  <si>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</si>
  <si>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</si>
  <si>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</si>
  <si>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</si>
  <si>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</si>
  <si>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</si>
  <si>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</si>
  <si>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</si>
  <si>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</si>
  <si>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</si>
  <si>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</si>
  <si>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</si>
  <si>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</si>
  <si>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</si>
  <si>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</si>
  <si>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</si>
  <si>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</si>
  <si>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</si>
  <si>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</si>
  <si>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</si>
  <si>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</si>
  <si>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</si>
  <si>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</si>
  <si>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</si>
  <si>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</si>
  <si>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</si>
  <si>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</si>
  <si>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</si>
  <si>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</si>
  <si>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</si>
  <si>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</si>
  <si>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</si>
  <si>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</si>
  <si>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</si>
  <si>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</si>
  <si>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</si>
  <si>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</si>
  <si>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</si>
  <si>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</si>
  <si>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</si>
  <si>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</si>
  <si>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</si>
  <si>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</si>
  <si>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</si>
  <si>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</si>
  <si>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</si>
  <si>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</si>
  <si>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</si>
  <si>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</si>
  <si>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</si>
  <si>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</si>
  <si>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</si>
  <si>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</si>
  <si>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</si>
  <si>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</si>
  <si>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</si>
  <si>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</si>
  <si>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</si>
  <si>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</si>
  <si>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</si>
  <si>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</si>
  <si>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</si>
  <si>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</si>
  <si>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</si>
  <si>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</si>
  <si>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</si>
  <si>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</si>
  <si>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</si>
  <si>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</si>
  <si>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</si>
  <si>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</si>
  <si>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</si>
  <si>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</si>
  <si>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</si>
  <si>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</si>
  <si>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</si>
  <si>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</si>
  <si>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</si>
  <si>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</si>
  <si>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</si>
  <si>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</si>
  <si>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</si>
  <si>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</si>
  <si>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</si>
  <si>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</si>
  <si>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</si>
  <si>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</si>
  <si>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</si>
  <si>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</si>
  <si>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</si>
  <si>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</si>
  <si>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</si>
  <si>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</si>
  <si>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</si>
  <si>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</si>
  <si>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</si>
  <si>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</si>
  <si>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</si>
  <si>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</si>
  <si>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</si>
  <si>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</si>
  <si>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</si>
  <si>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</si>
  <si>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</si>
  <si>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</si>
  <si>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</si>
  <si>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</si>
  <si>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</si>
  <si>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</si>
  <si>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</si>
  <si>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</si>
  <si>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</si>
  <si>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</si>
  <si>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</si>
  <si>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</si>
  <si>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</si>
  <si>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</si>
  <si>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</si>
  <si>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</si>
  <si>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</si>
  <si>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</si>
  <si>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</si>
  <si>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</si>
  <si>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</si>
  <si>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</si>
  <si>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</si>
  <si>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</si>
  <si>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</si>
  <si>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</si>
  <si>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</si>
  <si>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</si>
  <si>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</si>
  <si>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</si>
  <si>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</si>
  <si>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</si>
  <si>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</si>
  <si>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</si>
  <si>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</si>
  <si>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</si>
  <si>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</si>
  <si>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</si>
  <si>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</si>
  <si>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</si>
  <si>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</si>
  <si>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</si>
  <si>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</si>
  <si>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</si>
  <si>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</si>
  <si>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</si>
  <si>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</si>
  <si>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</si>
  <si>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</si>
  <si>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</si>
  <si>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</si>
  <si>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</si>
  <si>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</si>
  <si>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</si>
  <si>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</si>
  <si>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</si>
  <si>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</si>
  <si>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</si>
  <si>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</si>
  <si>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</si>
  <si>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</si>
  <si>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</si>
  <si>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</si>
  <si>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</si>
  <si>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</si>
  <si>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</si>
  <si>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</si>
  <si>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</si>
  <si>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</si>
  <si>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</si>
  <si>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</si>
  <si>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</si>
  <si>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</si>
  <si>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</si>
  <si>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</si>
  <si>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</si>
  <si>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</si>
  <si>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</si>
  <si>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</si>
  <si>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</si>
  <si>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</si>
  <si>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</si>
  <si>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</si>
  <si>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</si>
  <si>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</si>
  <si>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</si>
  <si>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</si>
  <si>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</si>
  <si>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</si>
  <si>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</si>
  <si>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</si>
  <si>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</si>
  <si>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</si>
  <si>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</si>
  <si>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</si>
  <si>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</si>
  <si>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</si>
  <si>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</si>
  <si>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</si>
  <si>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</si>
  <si>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</si>
  <si>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</si>
  <si>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</si>
  <si>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</si>
  <si>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</si>
  <si>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</si>
  <si>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</si>
  <si>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</si>
  <si>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</si>
  <si>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</si>
  <si>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</si>
  <si>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</si>
  <si>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</si>
  <si>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</si>
  <si>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</si>
  <si>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</si>
  <si>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</si>
  <si>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</si>
  <si>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</si>
  <si>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</si>
  <si>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</si>
  <si>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</si>
  <si>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</si>
  <si>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</si>
  <si>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</si>
  <si>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</si>
  <si>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</si>
  <si>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</si>
  <si>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</si>
  <si>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</si>
  <si>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</si>
  <si>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</si>
  <si>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</si>
  <si>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</si>
  <si>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</si>
  <si>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</si>
  <si>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</si>
  <si>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</si>
  <si>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</si>
  <si>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</si>
  <si>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</si>
  <si>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</si>
  <si>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</si>
  <si>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</si>
  <si>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</si>
  <si>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</si>
  <si>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</si>
  <si>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</si>
  <si>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</si>
  <si>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</si>
  <si>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</si>
  <si>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</si>
  <si>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</si>
  <si>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</si>
  <si>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</si>
  <si>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</si>
  <si>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</si>
  <si>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</si>
  <si>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</si>
  <si>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</si>
  <si>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</si>
  <si>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</si>
  <si>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</si>
  <si>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</si>
  <si>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</si>
  <si>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</si>
  <si>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</si>
  <si>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</si>
  <si>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</si>
  <si>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</si>
  <si>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</si>
  <si>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</si>
  <si>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</si>
  <si>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</si>
  <si>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</si>
  <si>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</si>
  <si>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</si>
  <si>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</si>
  <si>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</si>
  <si>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</si>
  <si>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</si>
  <si>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</si>
  <si>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</si>
  <si>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</si>
  <si>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</si>
  <si>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</si>
  <si>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</si>
  <si>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</si>
  <si>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</si>
  <si>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</si>
  <si>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</si>
  <si>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</si>
  <si>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</si>
  <si>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</si>
  <si>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</si>
  <si>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</si>
  <si>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</si>
  <si>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</si>
  <si>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</si>
  <si>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</si>
  <si>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</si>
  <si>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</si>
  <si>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</si>
  <si>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</si>
  <si>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</si>
  <si>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</si>
  <si>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</si>
  <si>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</si>
  <si>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</si>
  <si>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</si>
  <si>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</si>
  <si>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</si>
  <si>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</si>
  <si>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</si>
  <si>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</si>
  <si>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</si>
  <si>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</si>
  <si>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</si>
  <si>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</si>
  <si>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</si>
  <si>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</si>
  <si>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</si>
  <si>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</si>
  <si>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</si>
  <si>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</si>
  <si>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</si>
  <si>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</si>
  <si>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</si>
  <si>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</si>
  <si>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</si>
  <si>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</si>
  <si>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</si>
  <si>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</si>
  <si>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</si>
  <si>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</si>
  <si>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</si>
  <si>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</si>
  <si>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</si>
  <si>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</si>
  <si>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</si>
  <si>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</si>
  <si>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</si>
  <si>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</si>
  <si>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</si>
  <si>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</si>
  <si>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</si>
  <si>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</si>
  <si>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</si>
  <si>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</si>
  <si>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</si>
  <si>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</si>
  <si>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</si>
  <si>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</si>
  <si>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</si>
  <si>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</si>
  <si>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</si>
  <si>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</si>
  <si>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</si>
  <si>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</si>
  <si>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</si>
  <si>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</si>
  <si>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</si>
  <si>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</si>
  <si>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</si>
  <si>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</si>
  <si>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</si>
  <si>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</si>
  <si>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</si>
  <si>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</si>
  <si>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</si>
  <si>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</si>
  <si>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</si>
  <si>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</si>
  <si>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</si>
  <si>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</si>
  <si>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</si>
  <si>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</si>
  <si>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</si>
  <si>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</si>
  <si>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</si>
  <si>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</si>
  <si>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</si>
  <si>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</si>
  <si>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</si>
  <si>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</si>
  <si>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</si>
  <si>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</si>
  <si>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</si>
  <si>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</si>
  <si>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</si>
  <si>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</si>
  <si>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</si>
  <si>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</si>
  <si>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</si>
  <si>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</si>
  <si>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</si>
  <si>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</si>
  <si>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</si>
  <si>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</si>
  <si>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</si>
  <si>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</si>
  <si>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</si>
  <si>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</si>
  <si>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</si>
  <si>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</si>
  <si>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</si>
  <si>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</si>
  <si>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</si>
  <si>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</si>
  <si>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</si>
  <si>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</si>
  <si>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</si>
  <si>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</si>
  <si>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</si>
  <si>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</si>
  <si>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</si>
  <si>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</si>
  <si>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</si>
  <si>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</si>
  <si>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</si>
  <si>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</si>
  <si>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</si>
  <si>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</si>
  <si>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</si>
  <si>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</si>
  <si>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</si>
  <si>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</si>
  <si>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</si>
  <si>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</si>
  <si>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</si>
  <si>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</si>
  <si>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</si>
  <si>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</si>
  <si>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</si>
  <si>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</si>
  <si>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</si>
  <si>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</si>
  <si>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</si>
  <si>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</si>
  <si>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</si>
  <si>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</si>
  <si>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</si>
  <si>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</si>
  <si>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</si>
  <si>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</si>
  <si>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</si>
  <si>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</si>
  <si>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</si>
  <si>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</si>
  <si>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</si>
  <si>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</si>
  <si>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</si>
  <si>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</si>
  <si>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</si>
  <si>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</si>
  <si>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</si>
  <si>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</si>
  <si>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</si>
  <si>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</si>
  <si>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</si>
  <si>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</si>
  <si>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</si>
  <si>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</si>
  <si>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</si>
  <si>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</si>
  <si>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</si>
  <si>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</si>
  <si>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</si>
  <si>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</si>
  <si>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</si>
  <si>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</si>
  <si>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</si>
  <si>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</si>
  <si>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</si>
  <si>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</si>
  <si>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</si>
  <si>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</si>
  <si>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</si>
  <si>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</si>
  <si>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</si>
  <si>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</si>
  <si>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</si>
  <si>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</si>
  <si>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</si>
  <si>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</si>
  <si>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</si>
  <si>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</si>
  <si>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</si>
  <si>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</si>
  <si>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</si>
  <si>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</si>
  <si>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</si>
  <si>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</si>
  <si>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</si>
  <si>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</si>
  <si>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</si>
  <si>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</si>
  <si>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</si>
  <si>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</si>
  <si>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</si>
  <si>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</si>
  <si>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</si>
  <si>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</si>
  <si>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</si>
  <si>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</si>
  <si>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</si>
  <si>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</si>
  <si>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</si>
  <si>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</si>
  <si>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</si>
  <si>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</si>
  <si>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</si>
  <si>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</si>
  <si>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</si>
  <si>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</si>
  <si>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</si>
  <si>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</si>
  <si>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</si>
  <si>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</si>
  <si>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</si>
  <si>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</si>
  <si>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</si>
  <si>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</si>
  <si>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</si>
  <si>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</si>
  <si>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</si>
  <si>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</si>
  <si>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</si>
  <si>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</si>
  <si>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</si>
  <si>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</si>
  <si>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</si>
  <si>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</si>
  <si>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</si>
  <si>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</si>
  <si>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</si>
  <si>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</si>
  <si>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</si>
  <si>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</si>
  <si>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</si>
  <si>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</si>
  <si>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</si>
  <si>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</si>
  <si>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</si>
  <si>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</si>
  <si>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</si>
  <si>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</si>
  <si>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</si>
  <si>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</si>
  <si>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</si>
  <si>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</si>
  <si>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</si>
  <si>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</si>
  <si>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</si>
  <si>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</si>
  <si>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</si>
  <si>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</si>
  <si>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</si>
  <si>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</si>
  <si>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</si>
  <si>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</si>
  <si>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</si>
  <si>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</si>
  <si>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</si>
  <si>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</si>
  <si>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</si>
  <si>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</si>
  <si>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</si>
  <si>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</si>
  <si>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</si>
  <si>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</si>
  <si>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</si>
  <si>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</si>
  <si>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</si>
  <si>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</si>
  <si>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</si>
  <si>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</si>
  <si>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</si>
  <si>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</si>
  <si>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</si>
  <si>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</si>
  <si>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</si>
  <si>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</si>
  <si>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</si>
  <si>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</si>
  <si>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</si>
  <si>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</si>
  <si>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</si>
  <si>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</si>
  <si>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</si>
  <si>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</si>
  <si>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</si>
  <si>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</si>
  <si>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</si>
  <si>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</si>
  <si>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</si>
  <si>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</si>
  <si>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</si>
  <si>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</si>
  <si>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</si>
  <si>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</si>
  <si>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</si>
  <si>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</si>
  <si>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</si>
  <si>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</si>
  <si>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</si>
  <si>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</si>
  <si>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</si>
  <si>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</si>
  <si>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</si>
  <si>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</si>
  <si>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</si>
  <si>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</si>
  <si>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</si>
  <si>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</si>
  <si>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</si>
  <si>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</si>
  <si>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</si>
  <si>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</si>
  <si>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</si>
  <si>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</si>
  <si>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</si>
  <si>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</si>
  <si>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</si>
  <si>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</si>
  <si>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</si>
  <si>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</si>
  <si>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</si>
  <si>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</si>
  <si>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</si>
  <si>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</si>
  <si>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</si>
  <si>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</si>
  <si>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</si>
  <si>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</si>
  <si>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</si>
  <si>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</si>
  <si>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</si>
  <si>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</si>
  <si>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</si>
  <si>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</si>
  <si>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</si>
  <si>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</si>
  <si>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</si>
  <si>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</si>
  <si>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</si>
  <si>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</si>
  <si>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</si>
  <si>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</si>
  <si>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</si>
  <si>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</si>
  <si>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</si>
  <si>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</si>
  <si>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</si>
  <si>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</si>
  <si>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</si>
  <si>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</si>
  <si>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</si>
  <si>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</si>
  <si>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</si>
  <si>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</si>
  <si>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</si>
  <si>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</si>
  <si>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</si>
  <si>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</si>
  <si>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</si>
  <si>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</si>
  <si>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</si>
  <si>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</si>
  <si>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</si>
  <si>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</si>
  <si>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</si>
  <si>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</si>
  <si>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</si>
  <si>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</si>
  <si>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</si>
  <si>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</si>
  <si>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</si>
  <si>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</si>
  <si>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</si>
  <si>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</si>
  <si>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</si>
  <si>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</si>
  <si>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</si>
  <si>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</si>
  <si>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</si>
  <si>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</si>
  <si>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</si>
  <si>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</si>
  <si>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</si>
  <si>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</si>
  <si>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</si>
  <si>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</si>
  <si>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</si>
  <si>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</si>
  <si>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</si>
  <si>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</si>
  <si>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</si>
  <si>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</si>
  <si>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</si>
  <si>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</si>
  <si>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</si>
  <si>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</si>
  <si>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</si>
  <si>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</si>
  <si>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</si>
  <si>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</si>
  <si>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</si>
  <si>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</si>
  <si>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</si>
  <si>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</si>
  <si>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</si>
  <si>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</si>
  <si>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</si>
  <si>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</si>
  <si>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</si>
  <si>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</si>
  <si>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</si>
  <si>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</si>
  <si>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</si>
  <si>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</si>
  <si>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</si>
  <si>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</si>
  <si>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</si>
  <si>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</si>
  <si>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</si>
  <si>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</si>
  <si>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</si>
  <si>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</si>
  <si>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</si>
  <si>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</si>
  <si>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</si>
  <si>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</si>
  <si>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</si>
  <si>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</si>
  <si>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</si>
  <si>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</si>
  <si>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</si>
  <si>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</si>
  <si>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</si>
  <si>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</si>
  <si>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</si>
  <si>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</si>
  <si>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</si>
  <si>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</si>
  <si>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</si>
  <si>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</si>
  <si>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</si>
  <si>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</si>
  <si>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</si>
  <si>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</si>
  <si>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</si>
  <si>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</si>
  <si>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</si>
  <si>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</si>
  <si>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</si>
  <si>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</si>
  <si>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</si>
  <si>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</si>
  <si>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</si>
  <si>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</si>
  <si>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</si>
  <si>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</si>
  <si>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</si>
  <si>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</si>
  <si>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</si>
  <si>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</si>
  <si>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</si>
  <si>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</si>
  <si>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</si>
  <si>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</si>
  <si>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</si>
  <si>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</si>
  <si>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</si>
  <si>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</si>
  <si>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</si>
  <si>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</si>
  <si>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</si>
  <si>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</si>
  <si>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</si>
  <si>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</si>
  <si>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</si>
  <si>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</si>
  <si>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</si>
  <si>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</si>
  <si>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</si>
  <si>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</si>
  <si>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</si>
  <si>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</si>
  <si>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</si>
  <si>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</si>
  <si>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</si>
  <si>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</si>
  <si>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</si>
  <si>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</si>
  <si>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</si>
  <si>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</si>
  <si>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</si>
  <si>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</si>
  <si>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</si>
  <si>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</si>
  <si>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</si>
  <si>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</si>
  <si>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</si>
  <si>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</si>
  <si>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</si>
  <si>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</si>
  <si>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</si>
  <si>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</si>
  <si>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</si>
  <si>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</si>
  <si>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</si>
  <si>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</si>
  <si>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</si>
  <si>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</si>
  <si>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</si>
  <si>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</si>
  <si>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</si>
  <si>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</si>
  <si>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</si>
  <si>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</si>
  <si>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</si>
  <si>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</si>
  <si>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</si>
  <si>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</si>
  <si>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</si>
  <si>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</si>
  <si>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</si>
  <si>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</si>
  <si>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</si>
  <si>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</si>
  <si>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</si>
  <si>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</si>
  <si>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</si>
  <si>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</si>
  <si>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</si>
  <si>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</si>
  <si>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</si>
  <si>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</si>
  <si>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</si>
  <si>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</si>
  <si>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</si>
  <si>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</si>
  <si>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</si>
  <si>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</si>
  <si>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</si>
  <si>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</si>
  <si>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</si>
  <si>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</si>
  <si>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</si>
  <si>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</si>
  <si>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</si>
  <si>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</si>
  <si>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</si>
  <si>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</si>
  <si>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</si>
  <si>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</si>
  <si>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</si>
  <si>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</si>
  <si>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</si>
  <si>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</si>
  <si>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</si>
  <si>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</si>
  <si>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</si>
  <si>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</si>
  <si>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</si>
  <si>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</si>
  <si>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</si>
  <si>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</si>
  <si>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</si>
  <si>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</si>
  <si>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</si>
  <si>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</si>
  <si>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</si>
  <si>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</si>
  <si>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</si>
  <si>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</si>
  <si>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</si>
  <si>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</si>
  <si>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</si>
  <si>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</si>
  <si>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</si>
  <si>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</si>
  <si>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</si>
  <si>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</si>
  <si>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</si>
  <si>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</si>
  <si>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</si>
  <si>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</si>
  <si>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</si>
  <si>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</si>
  <si>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</si>
  <si>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</si>
  <si>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</si>
  <si>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</si>
  <si>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</si>
  <si>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</si>
  <si>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</si>
  <si>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</si>
  <si>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</si>
  <si>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</si>
  <si>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</si>
  <si>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</si>
  <si>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</si>
  <si>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</si>
  <si>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</si>
  <si>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</si>
  <si>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</si>
  <si>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</si>
  <si>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</si>
  <si>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</si>
  <si>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</si>
  <si>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</si>
  <si>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</si>
  <si>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</si>
  <si>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</si>
  <si>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</si>
  <si>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</si>
  <si>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</si>
  <si>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</si>
  <si>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</si>
  <si>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</si>
  <si>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</si>
  <si>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</si>
  <si>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</si>
  <si>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</si>
  <si>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</si>
  <si>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</si>
  <si>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</si>
  <si>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</si>
  <si>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</si>
  <si>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</si>
  <si>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</si>
  <si>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</si>
  <si>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</si>
  <si>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</si>
  <si>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</si>
  <si>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</si>
  <si>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</si>
  <si>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</si>
  <si>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</si>
  <si>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</si>
  <si>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</si>
  <si>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</si>
  <si>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</si>
  <si>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</si>
  <si>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</si>
  <si>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</si>
  <si>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</si>
  <si>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</si>
  <si>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</si>
  <si>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</si>
  <si>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</si>
  <si>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</si>
  <si>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</si>
  <si>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</si>
  <si>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</si>
  <si>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</si>
  <si>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</si>
  <si>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</si>
  <si>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</si>
  <si>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</si>
  <si>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</si>
  <si>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</si>
  <si>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</si>
  <si>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</si>
  <si>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</si>
  <si>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</si>
  <si>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</si>
  <si>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</si>
  <si>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</si>
  <si>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</si>
  <si>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</si>
  <si>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</si>
  <si>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</si>
  <si>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</si>
  <si>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</si>
  <si>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</si>
  <si>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</si>
  <si>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</si>
  <si>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</si>
  <si>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</si>
  <si>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</si>
  <si>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</si>
  <si>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</si>
  <si>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</si>
  <si>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</si>
  <si>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</si>
  <si>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</si>
  <si>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</si>
  <si>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</si>
  <si>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</si>
  <si>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</si>
  <si>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</si>
  <si>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</si>
  <si>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</si>
  <si>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</si>
  <si>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</si>
  <si>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</si>
  <si>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</si>
  <si>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</si>
  <si>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</si>
  <si>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</si>
  <si>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</si>
  <si>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</si>
  <si>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</si>
  <si>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</si>
  <si>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</si>
  <si>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</si>
  <si>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</si>
  <si>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</si>
  <si>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</si>
  <si>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</si>
  <si>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</si>
  <si>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</si>
  <si>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</si>
  <si>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</si>
  <si>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</si>
  <si>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</si>
  <si>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</si>
  <si>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</si>
  <si>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</si>
  <si>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</si>
  <si>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</si>
  <si>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</si>
  <si>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</si>
  <si>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</si>
  <si>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</si>
  <si>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</si>
  <si>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</si>
  <si>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</si>
  <si>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</si>
  <si>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</si>
  <si>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</si>
  <si>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</si>
  <si>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</si>
  <si>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</si>
  <si>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</si>
  <si>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</si>
  <si>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</si>
  <si>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</si>
  <si>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</si>
  <si>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</si>
  <si>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</si>
  <si>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</si>
  <si>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</si>
  <si>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</si>
  <si>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</si>
  <si>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</si>
  <si>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</si>
  <si>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</si>
  <si>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</si>
  <si>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</si>
  <si>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</si>
  <si>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</si>
  <si>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</si>
  <si>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</si>
  <si>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</si>
  <si>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</si>
  <si>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</si>
  <si>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</si>
  <si>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</si>
  <si>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</si>
  <si>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</si>
  <si>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</si>
  <si>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</si>
  <si>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</si>
  <si>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</si>
  <si>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</si>
  <si>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</si>
  <si>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</si>
  <si>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</si>
  <si>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</si>
  <si>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</si>
  <si>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</si>
  <si>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</si>
  <si>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</si>
  <si>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</si>
  <si>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</si>
  <si>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</si>
  <si>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</si>
  <si>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</si>
  <si>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</si>
  <si>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</si>
  <si>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</si>
  <si>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</si>
  <si>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</si>
  <si>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</si>
  <si>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</si>
  <si>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</si>
  <si>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</si>
  <si>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</si>
  <si>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</si>
  <si>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</si>
  <si>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</si>
  <si>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</si>
  <si>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</si>
  <si>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</si>
  <si>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</si>
  <si>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</si>
  <si>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</si>
  <si>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</si>
  <si>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</si>
  <si>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</si>
  <si>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</si>
  <si>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</si>
  <si>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</si>
  <si>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</si>
  <si>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</si>
  <si>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</si>
  <si>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</si>
  <si>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</si>
  <si>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</si>
  <si>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</si>
  <si>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</si>
  <si>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</si>
  <si>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</si>
  <si>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</si>
  <si>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</si>
  <si>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</si>
  <si>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</si>
  <si>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</si>
  <si>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</si>
  <si>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</si>
  <si>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</si>
  <si>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</si>
  <si>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</si>
  <si>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</si>
  <si>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</si>
  <si>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</si>
  <si>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</si>
  <si>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</si>
  <si>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</si>
  <si>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</si>
  <si>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</si>
  <si>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</si>
  <si>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</si>
  <si>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</si>
  <si>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</si>
  <si>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</si>
  <si>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</si>
  <si>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</si>
  <si>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</si>
  <si>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</si>
  <si>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</si>
  <si>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</si>
  <si>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</si>
  <si>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</si>
  <si>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</si>
  <si>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</si>
  <si>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</si>
  <si>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</si>
  <si>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</si>
  <si>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</si>
  <si>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</si>
  <si>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</si>
  <si>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</si>
  <si>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</si>
  <si>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</si>
  <si>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</si>
  <si>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</si>
  <si>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</si>
  <si>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</si>
  <si>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</si>
  <si>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</si>
  <si>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</si>
  <si>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</si>
  <si>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</si>
  <si>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</si>
  <si>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</si>
  <si>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</si>
  <si>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</si>
  <si>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</si>
  <si>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</si>
  <si>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</si>
  <si>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</si>
  <si>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</si>
  <si>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</si>
  <si>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</si>
  <si>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</si>
  <si>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</si>
  <si>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</si>
  <si>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</si>
  <si>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</si>
  <si>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</si>
  <si>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</si>
  <si>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</si>
  <si>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</si>
  <si>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</si>
  <si>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</si>
  <si>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</si>
  <si>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</si>
  <si>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</si>
  <si>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</si>
  <si>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</si>
  <si>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</si>
  <si>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</si>
  <si>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</si>
  <si>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</si>
  <si>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</si>
  <si>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</si>
  <si>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</si>
  <si>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</si>
  <si>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</si>
  <si>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</si>
  <si>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</si>
  <si>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</si>
  <si>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</si>
  <si>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</si>
  <si>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</si>
  <si>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</si>
  <si>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</si>
  <si>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</si>
  <si>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</si>
  <si>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</si>
  <si>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</si>
  <si>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</si>
  <si>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</si>
  <si>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</si>
  <si>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</si>
  <si>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</si>
  <si>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</si>
  <si>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</si>
  <si>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</si>
  <si>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</si>
  <si>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</si>
  <si>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</si>
  <si>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</si>
  <si>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</si>
  <si>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</si>
  <si>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</si>
  <si>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</si>
  <si>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</si>
  <si>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</si>
  <si>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</si>
  <si>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</si>
  <si>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</si>
  <si>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</si>
  <si>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</si>
  <si>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</si>
  <si>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</si>
  <si>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</si>
  <si>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</si>
  <si>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</si>
  <si>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</si>
  <si>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</si>
  <si>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</si>
  <si>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</si>
  <si>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</si>
  <si>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</si>
  <si>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</si>
  <si>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</si>
  <si>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</si>
  <si>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</si>
  <si>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</si>
  <si>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</si>
  <si>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</si>
  <si>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</si>
  <si>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</si>
  <si>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</si>
  <si>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</si>
  <si>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</si>
  <si>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</si>
  <si>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</si>
  <si>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</si>
  <si>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</si>
  <si>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</si>
  <si>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</si>
  <si>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</si>
  <si>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</si>
  <si>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</si>
  <si>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</si>
  <si>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</si>
  <si>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</si>
  <si>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</si>
  <si>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</si>
  <si>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</si>
  <si>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</si>
  <si>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</si>
  <si>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</si>
  <si>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</si>
  <si>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</si>
  <si>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</si>
  <si>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</si>
  <si>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</si>
  <si>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</si>
  <si>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</si>
  <si>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</si>
  <si>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</si>
  <si>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</si>
  <si>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</si>
  <si>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</si>
  <si>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</si>
  <si>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</si>
  <si>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</si>
  <si>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</si>
  <si>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</si>
  <si>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</si>
  <si>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</si>
  <si>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</si>
  <si>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</si>
  <si>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</si>
  <si>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</si>
  <si>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</si>
  <si>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</si>
  <si>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</si>
  <si>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</si>
  <si>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</si>
  <si>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</si>
  <si>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</si>
  <si>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</si>
  <si>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</si>
  <si>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</si>
  <si>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</si>
  <si>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</si>
  <si>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</si>
  <si>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</si>
  <si>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</si>
  <si>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</si>
  <si>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</si>
  <si>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</si>
  <si>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</si>
  <si>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</si>
  <si>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</si>
  <si>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</si>
  <si>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</si>
  <si>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</si>
  <si>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</si>
  <si>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</si>
  <si>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</si>
  <si>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</si>
  <si>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</si>
  <si>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</si>
  <si>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</si>
  <si>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</si>
  <si>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</si>
  <si>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</si>
  <si>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</si>
  <si>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</si>
  <si>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</si>
  <si>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</si>
  <si>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</si>
  <si>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</si>
  <si>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</si>
  <si>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</si>
  <si>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</si>
  <si>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</si>
  <si>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</si>
  <si>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</si>
  <si>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</si>
  <si>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</si>
  <si>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</si>
  <si>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</si>
  <si>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</si>
  <si>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</si>
  <si>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</si>
  <si>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</si>
  <si>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</si>
  <si>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</si>
  <si>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</si>
  <si>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</si>
  <si>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</si>
  <si>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</si>
  <si>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</si>
  <si>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</si>
  <si>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</si>
  <si>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</si>
  <si>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</si>
  <si>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</si>
  <si>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</si>
  <si>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</si>
  <si>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</si>
  <si>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</si>
  <si>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</si>
  <si>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</si>
  <si>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</si>
  <si>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</si>
  <si>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</si>
  <si>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</si>
  <si>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</si>
  <si>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</si>
  <si>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</si>
  <si>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</si>
  <si>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</si>
  <si>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</si>
  <si>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</si>
  <si>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</si>
  <si>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</si>
  <si>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</si>
  <si>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</si>
  <si>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</si>
  <si>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</si>
  <si>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</si>
  <si>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</si>
  <si>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</si>
  <si>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</si>
  <si>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</si>
  <si>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</si>
  <si>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</si>
  <si>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</si>
  <si>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</si>
  <si>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</si>
  <si>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</si>
  <si>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</si>
  <si>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</si>
  <si>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</si>
  <si>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</si>
  <si>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</si>
  <si>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</si>
  <si>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</si>
  <si>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</si>
  <si>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</si>
  <si>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</si>
  <si>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</si>
  <si>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</si>
  <si>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</si>
  <si>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</si>
  <si>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</si>
  <si>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</si>
  <si>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</si>
  <si>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</si>
  <si>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</si>
  <si>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</si>
  <si>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</si>
  <si>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</si>
  <si>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</si>
  <si>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</si>
  <si>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</si>
  <si>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</si>
  <si>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</si>
  <si>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</si>
  <si>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</si>
  <si>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</si>
  <si>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</si>
  <si>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</si>
  <si>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</si>
  <si>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</si>
  <si>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</si>
  <si>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</si>
  <si>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</si>
  <si>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</si>
  <si>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</si>
  <si>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</si>
  <si>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</si>
  <si>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</si>
  <si>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</si>
  <si>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</si>
  <si>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</si>
  <si>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</si>
  <si>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</si>
  <si>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</si>
  <si>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</si>
  <si>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</si>
  <si>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</si>
  <si>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</si>
  <si>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</si>
  <si>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</si>
  <si>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</si>
  <si>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</si>
  <si>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</si>
  <si>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</si>
  <si>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</si>
  <si>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</si>
  <si>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</si>
  <si>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</si>
  <si>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</si>
  <si>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</si>
  <si>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</si>
  <si>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</si>
  <si>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</si>
  <si>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</si>
  <si>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</si>
  <si>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</si>
  <si>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</si>
  <si>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</si>
  <si>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</si>
  <si>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</si>
  <si>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</si>
  <si>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</si>
  <si>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</si>
  <si>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</si>
  <si>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</si>
  <si>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</si>
  <si>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</si>
  <si>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</si>
  <si>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</si>
  <si>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</si>
  <si>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</si>
  <si>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</si>
  <si>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</si>
  <si>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</si>
  <si>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</si>
  <si>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</si>
  <si>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</si>
  <si>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</si>
  <si>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</si>
  <si>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</si>
  <si>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</si>
  <si>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</si>
  <si>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</si>
  <si>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</si>
  <si>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</si>
  <si>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</si>
  <si>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</si>
  <si>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</si>
  <si>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</si>
  <si>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</si>
  <si>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</si>
  <si>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</si>
  <si>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</si>
  <si>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</si>
  <si>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</si>
  <si>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</si>
  <si>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</si>
  <si>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</si>
  <si>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</si>
  <si>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</si>
  <si>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</si>
  <si>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</si>
  <si>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</si>
  <si>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</si>
  <si>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</si>
  <si>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</si>
  <si>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</si>
  <si>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</si>
  <si>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</si>
  <si>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</si>
  <si>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</si>
  <si>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</si>
  <si>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</si>
  <si>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</si>
  <si>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</si>
  <si>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</si>
  <si>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</si>
  <si>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</si>
  <si>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</si>
  <si>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</si>
  <si>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</si>
  <si>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</si>
  <si>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</si>
  <si>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</si>
  <si>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</si>
  <si>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</si>
  <si>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</si>
  <si>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</si>
  <si>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</si>
  <si>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</si>
  <si>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</si>
  <si>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</si>
  <si>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</si>
  <si>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</si>
  <si>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</si>
  <si>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</si>
  <si>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</si>
  <si>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</si>
  <si>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</si>
  <si>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</si>
  <si>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</si>
  <si>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</si>
  <si>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</si>
  <si>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</si>
  <si>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</si>
  <si>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</si>
  <si>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</si>
  <si>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</si>
  <si>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</si>
  <si>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</si>
  <si>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</si>
  <si>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</si>
  <si>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</si>
  <si>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</si>
  <si>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</si>
  <si>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</si>
  <si>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</si>
  <si>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</si>
  <si>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</si>
  <si>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</si>
  <si>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</si>
  <si>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</si>
  <si>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</si>
  <si>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</si>
  <si>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</si>
  <si>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</si>
  <si>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</si>
  <si>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</si>
  <si>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</si>
  <si>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</si>
  <si>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</si>
  <si>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</si>
  <si>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</si>
  <si>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</si>
  <si>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</si>
  <si>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</si>
  <si>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</si>
  <si>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</si>
  <si>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</si>
  <si>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</si>
  <si>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</si>
  <si>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</si>
  <si>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</si>
  <si>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</si>
  <si>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</si>
  <si>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</si>
  <si>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</si>
  <si>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</si>
  <si>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</si>
  <si>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</si>
  <si>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</si>
  <si>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</si>
  <si>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</si>
  <si>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</si>
  <si>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</si>
  <si>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</si>
  <si>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</si>
  <si>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</si>
  <si>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</si>
  <si>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</si>
  <si>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</si>
  <si>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</si>
  <si>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</si>
  <si>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</si>
  <si>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</si>
  <si>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</si>
  <si>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</si>
  <si>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</si>
  <si>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</si>
  <si>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</si>
  <si>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</si>
  <si>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</si>
  <si>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</si>
  <si>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</si>
  <si>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</si>
  <si>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</si>
  <si>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</si>
  <si>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</si>
  <si>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</si>
  <si>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</si>
  <si>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</si>
  <si>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</si>
  <si>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</si>
  <si>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</si>
  <si>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</si>
  <si>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</si>
  <si>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</si>
  <si>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</si>
  <si>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</si>
  <si>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</si>
  <si>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</si>
  <si>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</si>
  <si>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</si>
  <si>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</si>
  <si>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</si>
  <si>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</si>
  <si>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</si>
  <si>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</si>
  <si>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</si>
  <si>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</si>
  <si>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</si>
  <si>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</si>
  <si>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</si>
  <si>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</si>
  <si>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</si>
  <si>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</si>
  <si>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</si>
  <si>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</si>
  <si>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</si>
  <si>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</si>
  <si>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</si>
  <si>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</si>
  <si>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</si>
  <si>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</si>
  <si>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</si>
  <si>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</si>
  <si>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</si>
  <si>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</si>
  <si>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</si>
  <si>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</si>
  <si>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</si>
  <si>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</si>
  <si>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</si>
  <si>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</si>
  <si>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</si>
  <si>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</si>
  <si>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</si>
  <si>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</si>
  <si>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</si>
  <si>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</si>
  <si>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</si>
  <si>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</si>
  <si>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</si>
  <si>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</si>
  <si>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</si>
  <si>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</si>
  <si>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</si>
  <si>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</si>
  <si>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</si>
  <si>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</si>
  <si>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</si>
  <si>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</si>
  <si>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</si>
  <si>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</si>
  <si>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</si>
  <si>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</si>
  <si>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</si>
  <si>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</si>
  <si>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</si>
  <si>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</si>
  <si>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</si>
  <si>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</si>
  <si>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</si>
  <si>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</si>
  <si>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</si>
  <si>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</si>
  <si>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</si>
  <si>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</si>
  <si>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</si>
  <si>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</si>
  <si>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</si>
  <si>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</si>
  <si>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</si>
  <si>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</si>
  <si>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</si>
  <si>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</si>
  <si>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</si>
  <si>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</si>
  <si>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</si>
  <si>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</si>
  <si>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</si>
  <si>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</si>
  <si>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</si>
  <si>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</si>
  <si>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</si>
  <si>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</si>
  <si>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</si>
  <si>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</si>
  <si>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</si>
  <si>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</si>
  <si>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</si>
  <si>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</si>
  <si>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</si>
  <si>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</si>
  <si>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</si>
  <si>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</si>
  <si>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</si>
  <si>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</si>
  <si>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</si>
  <si>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</si>
  <si>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</si>
  <si>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</si>
  <si>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</si>
  <si>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</si>
  <si>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</si>
  <si>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</si>
  <si>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</si>
  <si>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</si>
  <si>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</si>
  <si>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</si>
  <si>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</si>
  <si>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</si>
  <si>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</si>
  <si>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</si>
  <si>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</si>
  <si>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</si>
  <si>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</si>
  <si>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</si>
  <si>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</si>
  <si>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</si>
  <si>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</si>
  <si>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</si>
  <si>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</si>
  <si>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</si>
  <si>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</si>
  <si>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</si>
  <si>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</si>
  <si>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</si>
  <si>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</si>
  <si>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</si>
  <si>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</si>
  <si>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</si>
  <si>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</si>
  <si>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</si>
  <si>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</si>
  <si>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</si>
  <si>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</si>
  <si>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</si>
  <si>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</si>
  <si>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</si>
  <si>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</si>
  <si>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</si>
  <si>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</si>
  <si>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</si>
  <si>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</si>
  <si>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</si>
  <si>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</si>
  <si>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</si>
  <si>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</si>
  <si>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</si>
  <si>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</si>
  <si>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</si>
  <si>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</si>
  <si>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</si>
  <si>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</si>
  <si>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</si>
  <si>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</si>
  <si>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</si>
  <si>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</si>
  <si>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</si>
  <si>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</si>
  <si>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</si>
  <si>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</si>
  <si>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</si>
  <si>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</si>
  <si>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</si>
  <si>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</si>
  <si>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</si>
  <si>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</si>
  <si>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</si>
  <si>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</si>
  <si>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</si>
  <si>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</si>
  <si>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</si>
  <si>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</si>
  <si>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</si>
  <si>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</si>
  <si>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</si>
  <si>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</si>
  <si>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</si>
  <si>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</si>
  <si>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</si>
  <si>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</si>
  <si>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</si>
  <si>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</si>
  <si>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</si>
  <si>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</si>
  <si>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</si>
  <si>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</si>
  <si>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</si>
  <si>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</si>
  <si>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</si>
  <si>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</si>
  <si>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</si>
  <si>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</si>
  <si>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</si>
  <si>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</si>
  <si>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</si>
  <si>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</si>
  <si>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</si>
  <si>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</si>
  <si>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</si>
  <si>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</si>
  <si>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</si>
  <si>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</si>
  <si>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</si>
  <si>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</si>
  <si>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</si>
  <si>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</si>
  <si>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</si>
  <si>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</si>
  <si>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</si>
  <si>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</si>
  <si>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</si>
  <si>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</si>
  <si>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</si>
  <si>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</si>
  <si>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</si>
  <si>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</si>
  <si>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</si>
  <si>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</si>
  <si>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</si>
  <si>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</si>
  <si>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</si>
  <si>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</si>
  <si>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</si>
  <si>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</si>
  <si>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</si>
  <si>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</si>
  <si>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</si>
  <si>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</si>
  <si>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</si>
  <si>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</si>
  <si>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</si>
  <si>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</si>
  <si>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</si>
  <si>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</si>
  <si>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</si>
  <si>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</si>
  <si>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</si>
  <si>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</si>
  <si>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</si>
  <si>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</si>
  <si>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</si>
  <si>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</si>
  <si>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</si>
  <si>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</si>
  <si>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</si>
  <si>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</si>
  <si>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</si>
  <si>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</si>
  <si>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</si>
  <si>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</si>
  <si>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</si>
  <si>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</si>
  <si>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</si>
  <si>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</si>
  <si>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</si>
  <si>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</si>
  <si>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</si>
  <si>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</si>
  <si>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</si>
  <si>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</si>
  <si>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</si>
  <si>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</si>
  <si>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</si>
  <si>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</si>
  <si>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</si>
  <si>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</si>
  <si>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</si>
  <si>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</si>
  <si>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</si>
  <si>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</si>
  <si>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</si>
  <si>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</si>
  <si>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</si>
  <si>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</si>
  <si>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</si>
  <si>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</si>
  <si>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</si>
  <si>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</si>
  <si>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</si>
  <si>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</si>
  <si>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</si>
  <si>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</si>
  <si>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</si>
  <si>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</si>
  <si>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</si>
  <si>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</si>
  <si>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</si>
  <si>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</si>
  <si>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</si>
  <si>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</si>
  <si>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</si>
  <si>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</si>
  <si>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</si>
  <si>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</si>
  <si>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</si>
  <si>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</si>
  <si>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</si>
  <si>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</si>
  <si>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</si>
  <si>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</si>
  <si>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</si>
  <si>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</si>
  <si>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</si>
  <si>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</si>
  <si>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</si>
  <si>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</si>
  <si>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</si>
  <si>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</si>
  <si>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</si>
  <si>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</si>
  <si>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</si>
  <si>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</si>
  <si>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</si>
  <si>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</si>
  <si>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</si>
  <si>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</si>
  <si>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</si>
  <si>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</si>
  <si>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</si>
  <si>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</si>
  <si>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</si>
  <si>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</si>
  <si>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</si>
  <si>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</si>
  <si>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</si>
  <si>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</si>
  <si>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</si>
  <si>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</si>
  <si>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</si>
  <si>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</si>
  <si>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</si>
  <si>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</si>
  <si>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</si>
  <si>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</si>
  <si>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</si>
  <si>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</si>
  <si>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</si>
  <si>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</si>
  <si>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</si>
  <si>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</si>
  <si>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</si>
  <si>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</si>
  <si>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</si>
  <si>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</si>
  <si>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</si>
  <si>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</si>
  <si>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</si>
  <si>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</si>
  <si>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</si>
  <si>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</si>
  <si>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</si>
  <si>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</si>
  <si>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</si>
  <si>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</si>
  <si>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</si>
  <si>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</si>
  <si>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</si>
  <si>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</si>
  <si>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</si>
  <si>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</si>
  <si>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</si>
  <si>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</si>
  <si>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</si>
  <si>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</si>
  <si>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</si>
  <si>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</si>
  <si>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</si>
  <si>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</si>
  <si>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</si>
  <si>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</si>
  <si>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</si>
  <si>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</si>
  <si>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</si>
  <si>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</si>
  <si>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</si>
  <si>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</si>
  <si>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</si>
  <si>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</si>
  <si>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</si>
  <si>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</si>
  <si>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</si>
  <si>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</si>
  <si>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</si>
  <si>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</si>
  <si>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</si>
  <si>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</si>
  <si>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</si>
  <si>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</si>
  <si>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</si>
  <si>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</si>
  <si>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</si>
  <si>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</si>
  <si>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</si>
  <si>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</si>
  <si>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</si>
  <si>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</si>
  <si>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</si>
  <si>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</si>
  <si>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</si>
  <si>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</si>
  <si>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</si>
  <si>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</si>
  <si>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</si>
  <si>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</si>
  <si>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</si>
  <si>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</si>
  <si>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</si>
  <si>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</si>
  <si>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</si>
  <si>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</si>
  <si>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</si>
  <si>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</si>
  <si>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</si>
  <si>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</si>
  <si>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</si>
  <si>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</si>
  <si>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</si>
  <si>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</si>
  <si>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</si>
  <si>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</si>
  <si>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</si>
  <si>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</si>
  <si>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</si>
  <si>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</si>
  <si>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</si>
  <si>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</si>
  <si>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</si>
  <si>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</si>
  <si>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</si>
  <si>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</si>
  <si>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</si>
  <si>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</si>
  <si>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</si>
  <si>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</si>
  <si>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</si>
  <si>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</si>
  <si>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</si>
  <si>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</si>
  <si>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</si>
  <si>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</si>
  <si>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</si>
  <si>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</si>
  <si>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</si>
  <si>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</si>
  <si>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</si>
  <si>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</si>
  <si>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</si>
  <si>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</si>
  <si>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</si>
  <si>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</si>
  <si>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</si>
  <si>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</si>
  <si>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</si>
  <si>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</si>
  <si>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</si>
  <si>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</si>
  <si>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</si>
  <si>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</si>
  <si>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</si>
  <si>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</si>
  <si>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</si>
  <si>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</si>
  <si>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</si>
  <si>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</si>
  <si>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</si>
  <si>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</si>
  <si>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</si>
  <si>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</si>
  <si>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</si>
  <si>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</si>
  <si>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</si>
  <si>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</si>
  <si>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</si>
  <si>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</si>
  <si>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</si>
  <si>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</si>
  <si>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</si>
  <si>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</si>
  <si>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</si>
  <si>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</si>
  <si>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</si>
  <si>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</si>
  <si>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</si>
  <si>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</si>
  <si>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</si>
  <si>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</si>
  <si>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</si>
  <si>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</si>
  <si>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</si>
  <si>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</si>
  <si>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</si>
  <si>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</si>
  <si>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</si>
  <si>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</si>
  <si>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</si>
  <si>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</si>
  <si>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</si>
  <si>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</si>
  <si>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</si>
  <si>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</si>
  <si>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</si>
  <si>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</si>
  <si>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</si>
  <si>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</si>
  <si>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</si>
  <si>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</si>
  <si>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</si>
  <si>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</si>
  <si>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</si>
  <si>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</si>
  <si>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</si>
  <si>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</si>
  <si>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</si>
  <si>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</si>
  <si>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</si>
  <si>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</si>
  <si>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</si>
  <si>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</si>
  <si>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</si>
  <si>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</si>
  <si>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</si>
  <si>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</si>
  <si>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</si>
  <si>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</si>
  <si>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</si>
  <si>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</si>
  <si>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</si>
  <si>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</si>
  <si>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</si>
  <si>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</si>
  <si>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</si>
  <si>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</si>
  <si>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</si>
  <si>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</si>
  <si>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</si>
  <si>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</si>
  <si>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</si>
  <si>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</si>
  <si>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</si>
  <si>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</si>
  <si>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</si>
  <si>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</si>
  <si>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</si>
  <si>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</si>
  <si>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</si>
  <si>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</si>
  <si>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</si>
  <si>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</si>
  <si>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</si>
  <si>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</si>
  <si>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</si>
  <si>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</si>
  <si>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</si>
  <si>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</si>
  <si>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</si>
  <si>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</si>
  <si>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</si>
  <si>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</si>
  <si>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</si>
  <si>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</si>
  <si>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</si>
  <si>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</si>
  <si>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</si>
  <si>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</si>
  <si>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</si>
  <si>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</si>
  <si>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</si>
  <si>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</si>
  <si>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</si>
  <si>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</si>
  <si>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</si>
  <si>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</si>
  <si>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</si>
  <si>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</si>
  <si>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</si>
  <si>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</si>
  <si>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</si>
  <si>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</si>
  <si>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</si>
  <si>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</si>
  <si>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</si>
  <si>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</si>
  <si>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</si>
  <si>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</si>
  <si>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</si>
  <si>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</si>
  <si>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</si>
  <si>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</si>
  <si>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</si>
  <si>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</si>
  <si>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</si>
  <si>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</si>
  <si>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</si>
  <si>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</si>
  <si>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</si>
  <si>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</si>
  <si>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</si>
  <si>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</si>
  <si>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</si>
  <si>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</si>
  <si>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</si>
  <si>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</si>
  <si>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</si>
  <si>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</si>
  <si>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</si>
  <si>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</si>
  <si>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</si>
  <si>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</si>
  <si>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</si>
  <si>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</si>
  <si>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</si>
  <si>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</si>
  <si>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</si>
  <si>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</si>
  <si>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</si>
  <si>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</si>
  <si>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</si>
  <si>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</si>
  <si>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</si>
  <si>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</si>
  <si>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</si>
  <si>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</si>
  <si>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</si>
  <si>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</si>
  <si>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</si>
  <si>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</si>
  <si>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</si>
  <si>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</si>
  <si>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</si>
  <si>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</si>
  <si>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</si>
  <si>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</si>
  <si>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</si>
  <si>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</si>
  <si>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</si>
  <si>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</si>
  <si>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</si>
  <si>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</si>
  <si>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</si>
  <si>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</si>
  <si>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</si>
  <si>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</si>
  <si>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</si>
  <si>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</si>
  <si>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</si>
  <si>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</si>
  <si>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</si>
  <si>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</si>
  <si>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</si>
  <si>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</si>
  <si>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</si>
  <si>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</si>
  <si>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</si>
  <si>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</si>
  <si>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</si>
  <si>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</si>
  <si>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</si>
  <si>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</si>
  <si>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</si>
  <si>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</si>
  <si>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</si>
  <si>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</si>
  <si>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</si>
  <si>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</si>
  <si>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</si>
  <si>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</si>
  <si>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</si>
  <si>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</si>
  <si>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</si>
  <si>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</si>
  <si>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</si>
  <si>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</si>
  <si>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</si>
  <si>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</si>
  <si>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</si>
  <si>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</si>
  <si>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</si>
  <si>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</si>
  <si>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</si>
  <si>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</si>
  <si>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</si>
  <si>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</si>
  <si>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</si>
  <si>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</si>
  <si>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</si>
  <si>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</si>
  <si>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</si>
  <si>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</si>
  <si>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</si>
  <si>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</si>
  <si>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</si>
  <si>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</si>
  <si>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</si>
  <si>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</si>
  <si>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</si>
  <si>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</si>
  <si>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</si>
  <si>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</si>
  <si>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</si>
  <si>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</si>
  <si>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</si>
  <si>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</si>
  <si>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</si>
  <si>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</si>
  <si>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</si>
  <si>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</si>
  <si>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</si>
  <si>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</si>
  <si>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</si>
  <si>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</si>
  <si>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</si>
  <si>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</si>
  <si>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</si>
  <si>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</si>
  <si>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</si>
  <si>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</si>
  <si>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</si>
  <si>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</si>
  <si>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</si>
  <si>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</si>
  <si>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</si>
  <si>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</si>
  <si>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</si>
  <si>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</si>
  <si>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</si>
  <si>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</si>
  <si>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</si>
  <si>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</si>
  <si>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</si>
  <si>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</si>
  <si>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</si>
  <si>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</si>
  <si>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</si>
  <si>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</si>
  <si>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</si>
  <si>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</si>
  <si>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</si>
  <si>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</si>
  <si>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</si>
  <si>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</si>
  <si>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</si>
  <si>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</si>
  <si>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</si>
  <si>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</si>
  <si>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</si>
  <si>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</si>
  <si>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</si>
  <si>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</si>
  <si>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</si>
  <si>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</si>
  <si>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</si>
  <si>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</si>
  <si>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</si>
  <si>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</si>
  <si>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</si>
  <si>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</si>
  <si>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</si>
  <si>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</si>
  <si>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</si>
  <si>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</si>
  <si>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</si>
  <si>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</si>
  <si>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</si>
  <si>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</si>
  <si>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</si>
  <si>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</si>
  <si>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</si>
  <si>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</si>
  <si>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</si>
  <si>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</si>
  <si>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</si>
  <si>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</si>
  <si>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</si>
  <si>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</si>
  <si>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</si>
  <si>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</si>
  <si>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</si>
  <si>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</si>
  <si>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</si>
  <si>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</si>
  <si>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</si>
  <si>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</si>
  <si>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</si>
  <si>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</si>
  <si>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</si>
  <si>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</si>
  <si>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</si>
  <si>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</si>
  <si>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</si>
  <si>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</si>
  <si>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</si>
  <si>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</si>
  <si>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</si>
  <si>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</si>
  <si>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</si>
  <si>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</si>
  <si>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</si>
  <si>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</si>
  <si>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</si>
  <si>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</si>
  <si>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</si>
  <si>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</si>
  <si>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</si>
  <si>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</si>
  <si>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</si>
  <si>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</si>
  <si>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</si>
  <si>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</si>
  <si>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</si>
  <si>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</si>
  <si>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</si>
  <si>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</si>
  <si>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</si>
  <si>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</si>
  <si>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</si>
  <si>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</si>
  <si>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</si>
  <si>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</si>
  <si>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</si>
  <si>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</si>
  <si>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</si>
  <si>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</si>
  <si>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</si>
  <si>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</si>
  <si>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</si>
  <si>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</si>
  <si>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</si>
  <si>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</si>
  <si>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</si>
  <si>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</si>
  <si>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</si>
  <si>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</si>
  <si>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</si>
  <si>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</si>
  <si>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</si>
  <si>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</si>
  <si>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</si>
  <si>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</si>
  <si>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</si>
  <si>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</si>
  <si>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</si>
  <si>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</si>
  <si>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</si>
  <si>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</si>
  <si>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</si>
  <si>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</si>
  <si>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</si>
  <si>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</si>
  <si>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</si>
  <si>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</si>
  <si>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</si>
  <si>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</si>
  <si>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</si>
  <si>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</si>
  <si>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</si>
  <si>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</si>
  <si>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</si>
  <si>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</si>
  <si>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</si>
  <si>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</si>
  <si>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</si>
  <si>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</si>
  <si>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</si>
  <si>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</si>
  <si>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</si>
  <si>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</si>
  <si>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</si>
  <si>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</si>
  <si>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</si>
  <si>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</si>
  <si>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</si>
  <si>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</si>
  <si>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</si>
  <si>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</si>
  <si>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</si>
  <si>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</si>
  <si>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</si>
  <si>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</si>
  <si>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</si>
  <si>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</si>
  <si>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</si>
  <si>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</si>
  <si>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</si>
  <si>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</si>
  <si>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</si>
  <si>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</si>
  <si>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</si>
  <si>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</si>
  <si>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</si>
  <si>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</si>
  <si>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</si>
  <si>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</si>
  <si>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</si>
  <si>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</si>
  <si>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</si>
  <si>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</si>
  <si>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</si>
  <si>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</si>
  <si>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</si>
  <si>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</si>
  <si>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</si>
  <si>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</si>
  <si>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</si>
  <si>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</si>
  <si>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</si>
  <si>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</si>
  <si>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</si>
  <si>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</si>
  <si>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</si>
  <si>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</si>
  <si>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</si>
  <si>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</si>
  <si>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</si>
  <si>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</si>
  <si>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</si>
  <si>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</si>
  <si>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</si>
  <si>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</si>
  <si>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</si>
  <si>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</si>
  <si>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</si>
  <si>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</si>
  <si>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</si>
  <si>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</si>
  <si>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</si>
  <si>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</si>
  <si>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</si>
  <si>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</si>
  <si>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</si>
  <si>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</si>
  <si>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</si>
  <si>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</si>
  <si>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</si>
  <si>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</si>
  <si>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</si>
  <si>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</si>
  <si>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</si>
  <si>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</si>
  <si>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</si>
  <si>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</si>
  <si>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</si>
  <si>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</si>
  <si>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</si>
  <si>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</si>
  <si>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</si>
  <si>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</si>
  <si>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</si>
  <si>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</si>
  <si>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</si>
  <si>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</si>
  <si>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</si>
  <si>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</si>
  <si>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</si>
  <si>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</si>
  <si>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</si>
  <si>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</si>
  <si>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</si>
  <si>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</si>
  <si>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</si>
  <si>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</si>
  <si>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</si>
  <si>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</si>
  <si>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</si>
  <si>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</si>
  <si>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</si>
  <si>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</si>
  <si>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</si>
  <si>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</si>
  <si>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</si>
  <si>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</si>
  <si>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</si>
  <si>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</si>
  <si>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</si>
  <si>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</si>
  <si>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</si>
  <si>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</si>
  <si>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</si>
  <si>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</si>
  <si>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</si>
  <si>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</si>
  <si>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</si>
  <si>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</si>
  <si>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</si>
  <si>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</si>
  <si>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</si>
  <si>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</si>
  <si>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</si>
  <si>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</si>
  <si>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</si>
  <si>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</si>
  <si>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</si>
  <si>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</si>
  <si>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</si>
  <si>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</si>
  <si>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</si>
  <si>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</si>
  <si>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</si>
  <si>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</si>
  <si>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</si>
  <si>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</si>
  <si>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</si>
  <si>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</si>
  <si>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</si>
  <si>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</si>
  <si>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</si>
  <si>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</si>
  <si>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</si>
  <si>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</si>
  <si>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</si>
  <si>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</si>
  <si>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</si>
  <si>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</si>
  <si>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</si>
  <si>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</si>
  <si>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</si>
  <si>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</si>
  <si>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</si>
  <si>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</si>
  <si>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</si>
  <si>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</si>
  <si>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</si>
  <si>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</si>
  <si>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</si>
  <si>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</si>
  <si>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</si>
  <si>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</si>
  <si>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</si>
  <si>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</si>
  <si>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</si>
  <si>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</si>
  <si>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</si>
  <si>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</si>
  <si>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</si>
  <si>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</si>
  <si>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</si>
  <si>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</si>
  <si>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</si>
  <si>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</si>
  <si>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</si>
  <si>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</si>
  <si>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</si>
  <si>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</si>
  <si>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</si>
  <si>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</si>
  <si>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</si>
  <si>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</si>
  <si>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</si>
  <si>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</si>
  <si>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</si>
  <si>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</si>
  <si>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</si>
  <si>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</si>
  <si>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</si>
  <si>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</si>
  <si>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</si>
  <si>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</si>
  <si>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</si>
  <si>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</si>
  <si>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</si>
  <si>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</si>
  <si>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</si>
  <si>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</si>
  <si>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</si>
  <si>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</si>
  <si>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</si>
  <si>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</si>
  <si>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</si>
  <si>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</si>
  <si>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</si>
  <si>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</si>
  <si>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</si>
  <si>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</si>
  <si>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</si>
  <si>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</si>
  <si>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</si>
  <si>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</si>
  <si>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</si>
  <si>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</si>
  <si>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</si>
  <si>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</si>
  <si>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</si>
  <si>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</si>
  <si>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</si>
  <si>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</si>
  <si>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</si>
  <si>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</si>
  <si>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</si>
  <si>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</si>
  <si>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</si>
  <si>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</si>
  <si>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</si>
  <si>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</si>
  <si>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</si>
  <si>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</si>
  <si>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</si>
  <si>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</si>
  <si>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</si>
  <si>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</si>
  <si>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</si>
  <si>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</si>
  <si>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</si>
  <si>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</si>
  <si>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</si>
  <si>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</si>
  <si>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</si>
  <si>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</si>
  <si>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</si>
  <si>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</si>
  <si>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</si>
  <si>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</si>
  <si>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</si>
  <si>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</si>
  <si>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</si>
  <si>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</si>
  <si>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</si>
  <si>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</si>
  <si>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</si>
  <si>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</si>
  <si>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</si>
  <si>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</si>
  <si>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</si>
  <si>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</si>
  <si>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</si>
  <si>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</si>
  <si>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</si>
  <si>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</si>
  <si>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</si>
  <si>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</si>
  <si>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</si>
  <si>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</si>
  <si>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</si>
  <si>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</si>
  <si>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</si>
  <si>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</si>
  <si>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</si>
  <si>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</si>
  <si>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</si>
  <si>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</si>
  <si>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</si>
  <si>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</si>
  <si>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</si>
  <si>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</si>
  <si>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</si>
  <si>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</si>
  <si>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</si>
  <si>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</si>
  <si>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</si>
  <si>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</si>
  <si>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</si>
  <si>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</si>
  <si>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</si>
  <si>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</si>
  <si>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</si>
  <si>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</si>
  <si>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</si>
  <si>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</si>
  <si>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</si>
  <si>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</si>
  <si>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</si>
  <si>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</si>
  <si>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</si>
  <si>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</si>
  <si>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</si>
  <si>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</si>
  <si>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</si>
  <si>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</si>
  <si>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</si>
  <si>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</si>
  <si>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</si>
  <si>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</si>
  <si>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</si>
  <si>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</si>
  <si>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</si>
  <si>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</si>
  <si>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</si>
  <si>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</si>
  <si>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</si>
  <si>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</si>
  <si>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</si>
  <si>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</si>
  <si>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</si>
  <si>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</si>
  <si>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</si>
  <si>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</si>
  <si>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</si>
  <si>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</si>
  <si>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</si>
  <si>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</si>
  <si>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</si>
  <si>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</si>
  <si>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</si>
  <si>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</si>
  <si>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</si>
  <si>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</si>
  <si>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</si>
  <si>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</si>
  <si>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</si>
  <si>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</si>
  <si>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</si>
  <si>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</si>
  <si>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</si>
  <si>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</si>
  <si>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</si>
  <si>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</si>
  <si>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</si>
  <si>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</si>
  <si>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</si>
  <si>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</si>
  <si>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</si>
  <si>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</si>
  <si>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</si>
  <si>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</si>
  <si>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</si>
  <si>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</si>
  <si>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</si>
  <si>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</si>
  <si>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</si>
  <si>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</si>
  <si>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</si>
  <si>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</si>
  <si>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</si>
  <si>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</si>
  <si>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</si>
  <si>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</si>
  <si>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</si>
  <si>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</si>
  <si>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</si>
  <si>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</si>
  <si>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</si>
  <si>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</si>
  <si>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</si>
  <si>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</si>
  <si>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</si>
  <si>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</si>
  <si>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</si>
  <si>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</si>
  <si>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</si>
  <si>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</si>
  <si>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</si>
  <si>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</si>
  <si>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</si>
  <si>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</si>
  <si>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</si>
  <si>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</si>
  <si>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</si>
  <si>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</si>
  <si>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</si>
  <si>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</si>
  <si>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</si>
  <si>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</si>
  <si>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</si>
  <si>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</si>
  <si>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</si>
  <si>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</si>
  <si>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</si>
  <si>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</si>
  <si>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</si>
  <si>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</si>
  <si>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</si>
  <si>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</si>
  <si>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</si>
  <si>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</si>
  <si>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</si>
  <si>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</si>
  <si>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</si>
  <si>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</si>
  <si>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</si>
  <si>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</si>
  <si>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</si>
  <si>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</si>
  <si>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</si>
  <si>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</si>
  <si>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</si>
  <si>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</si>
  <si>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</si>
  <si>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</si>
  <si>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</si>
  <si>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</si>
  <si>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</si>
  <si>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</si>
  <si>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</si>
  <si>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</si>
  <si>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</si>
  <si>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</si>
  <si>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</si>
  <si>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</si>
  <si>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</si>
  <si>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</si>
  <si>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</si>
  <si>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</si>
  <si>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</si>
  <si>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</si>
  <si>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</si>
  <si>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</si>
  <si>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</si>
  <si>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</si>
  <si>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</si>
  <si>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</si>
  <si>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</si>
  <si>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</si>
  <si>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</si>
  <si>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</si>
  <si>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</si>
  <si>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</si>
  <si>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</si>
  <si>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</si>
  <si>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</si>
  <si>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</si>
  <si>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</si>
  <si>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</si>
  <si>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</si>
  <si>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</si>
  <si>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</si>
  <si>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</si>
  <si>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</si>
  <si>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</si>
  <si>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</si>
  <si>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</si>
  <si>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</si>
  <si>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</si>
  <si>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</si>
  <si>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</si>
  <si>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</si>
  <si>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</si>
  <si>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</si>
  <si>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</si>
  <si>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</si>
  <si>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</si>
  <si>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</si>
  <si>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</si>
  <si>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</si>
  <si>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</si>
  <si>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</si>
  <si>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</si>
  <si>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</si>
  <si>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</si>
  <si>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</si>
  <si>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</si>
  <si>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</si>
  <si>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</si>
  <si>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</si>
  <si>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</si>
  <si>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</si>
  <si>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</si>
  <si>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</si>
  <si>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</si>
  <si>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</si>
  <si>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</si>
  <si>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</si>
  <si>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</si>
  <si>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</si>
  <si>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</si>
  <si>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</si>
  <si>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</si>
  <si>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</si>
  <si>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</si>
  <si>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</si>
  <si>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</si>
  <si>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</si>
  <si>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</si>
  <si>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</si>
  <si>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</si>
  <si>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</si>
  <si>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</si>
  <si>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</si>
  <si>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</si>
  <si>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</si>
  <si>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</si>
  <si>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</si>
  <si>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</si>
  <si>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</si>
  <si>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</si>
  <si>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</si>
  <si>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</si>
  <si>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</si>
  <si>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</si>
  <si>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</si>
  <si>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</si>
  <si>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</si>
  <si>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</si>
  <si>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</si>
  <si>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</si>
  <si>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</si>
  <si>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</si>
  <si>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</si>
  <si>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</si>
  <si>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</si>
  <si>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</si>
  <si>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</si>
  <si>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</si>
  <si>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</si>
  <si>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</si>
  <si>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</si>
  <si>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</si>
  <si>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</si>
  <si>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</si>
  <si>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</si>
  <si>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</si>
  <si>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</si>
  <si>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</si>
  <si>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</si>
  <si>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</si>
  <si>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</si>
  <si>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</si>
  <si>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</si>
  <si>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</si>
  <si>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</si>
  <si>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</si>
  <si>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</si>
  <si>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</si>
  <si>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</si>
  <si>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</si>
  <si>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</si>
  <si>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</si>
  <si>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</si>
  <si>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</si>
  <si>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</si>
  <si>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</si>
  <si>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</si>
  <si>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</si>
  <si>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</si>
  <si>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</si>
  <si>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</si>
  <si>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</si>
  <si>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</si>
  <si>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</si>
  <si>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</si>
  <si>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</si>
  <si>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</si>
  <si>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</si>
  <si>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</si>
  <si>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</si>
  <si>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</si>
  <si>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</si>
  <si>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</si>
  <si>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</si>
  <si>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</si>
  <si>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</si>
  <si>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</si>
  <si>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</si>
  <si>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</si>
  <si>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</si>
  <si>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</si>
  <si>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</si>
  <si>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</si>
  <si>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</si>
  <si>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</si>
  <si>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</si>
  <si>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</si>
  <si>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</si>
  <si>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</si>
  <si>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</si>
  <si>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</si>
  <si>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</si>
  <si>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</si>
  <si>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</si>
  <si>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</si>
  <si>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</si>
  <si>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</si>
  <si>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</si>
  <si>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</si>
  <si>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</si>
  <si>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</si>
  <si>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</si>
  <si>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</si>
  <si>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</si>
  <si>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</si>
  <si>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</si>
  <si>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</si>
  <si>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</si>
  <si>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</si>
  <si>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</si>
  <si>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</si>
  <si>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</si>
  <si>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</si>
  <si>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</si>
  <si>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</si>
  <si>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</si>
  <si>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</si>
  <si>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</si>
  <si>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</si>
  <si>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</si>
  <si>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</si>
  <si>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</si>
  <si>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</si>
  <si>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</si>
  <si>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</si>
  <si>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</si>
  <si>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</si>
  <si>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</si>
  <si>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</si>
  <si>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</si>
  <si>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</si>
  <si>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</si>
  <si>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</si>
  <si>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</si>
  <si>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</si>
  <si>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</si>
  <si>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</si>
  <si>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</si>
  <si>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</si>
  <si>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</si>
  <si>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</si>
  <si>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</si>
  <si>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</si>
  <si>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</si>
  <si>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</si>
  <si>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</si>
  <si>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</si>
  <si>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</si>
  <si>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</si>
  <si>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</si>
  <si>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</si>
  <si>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</si>
  <si>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</si>
  <si>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</si>
  <si>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</si>
  <si>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</si>
  <si>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</si>
  <si>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</si>
  <si>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</si>
  <si>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</si>
  <si>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</si>
  <si>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</si>
  <si>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</si>
  <si>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</si>
  <si>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</si>
  <si>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</si>
  <si>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</si>
  <si>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</si>
  <si>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</si>
  <si>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</si>
  <si>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</si>
  <si>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</si>
  <si>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</si>
  <si>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</si>
  <si>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</si>
  <si>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</si>
  <si>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</si>
  <si>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</si>
  <si>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</si>
  <si>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</si>
  <si>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</si>
  <si>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</si>
  <si>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</si>
  <si>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</si>
  <si>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</si>
  <si>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</si>
  <si>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</si>
  <si>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</si>
  <si>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</si>
  <si>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</si>
  <si>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</si>
  <si>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</si>
  <si>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</si>
  <si>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</si>
  <si>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</si>
  <si>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</si>
  <si>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</si>
  <si>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</si>
  <si>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</si>
  <si>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</si>
  <si>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</si>
  <si>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</si>
  <si>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</si>
  <si>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</si>
  <si>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</si>
  <si>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</si>
  <si>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</si>
  <si>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</si>
  <si>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</si>
  <si>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</si>
  <si>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</si>
  <si>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</si>
  <si>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</si>
  <si>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</si>
  <si>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</si>
  <si>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</si>
  <si>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</si>
  <si>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</si>
  <si>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</si>
  <si>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</si>
  <si>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</si>
  <si>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</si>
  <si>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</si>
  <si>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</si>
  <si>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</si>
  <si>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</si>
  <si>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</si>
  <si>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</si>
  <si>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</si>
  <si>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</si>
  <si>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</si>
  <si>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</si>
  <si>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</si>
  <si>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</si>
  <si>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</si>
  <si>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</si>
  <si>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</si>
  <si>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</si>
  <si>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</si>
  <si>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</si>
  <si>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</si>
  <si>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</si>
  <si>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</si>
  <si>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</si>
  <si>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</si>
  <si>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</si>
  <si>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</si>
  <si>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</si>
  <si>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</si>
  <si>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</si>
  <si>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</si>
  <si>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</si>
  <si>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</si>
  <si>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</si>
  <si>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</si>
  <si>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</si>
  <si>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</si>
  <si>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</si>
  <si>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</si>
  <si>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</si>
  <si>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</si>
  <si>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</si>
  <si>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</si>
  <si>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</si>
  <si>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</si>
  <si>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</si>
  <si>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</si>
  <si>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</si>
  <si>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</si>
  <si>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</si>
  <si>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</si>
  <si>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</si>
  <si>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</si>
  <si>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</si>
  <si>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</si>
  <si>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</si>
  <si>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</si>
  <si>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</si>
  <si>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</si>
  <si>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</si>
  <si>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</si>
  <si>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</si>
  <si>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</si>
  <si>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</si>
  <si>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</si>
  <si>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</si>
  <si>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</si>
  <si>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</si>
  <si>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</si>
  <si>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</si>
  <si>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</si>
  <si>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</si>
  <si>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</si>
  <si>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</si>
  <si>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</si>
  <si>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</si>
  <si>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</si>
  <si>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</si>
  <si>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</si>
  <si>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</si>
  <si>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</si>
  <si>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</si>
  <si>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</si>
  <si>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</si>
  <si>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</si>
  <si>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</si>
  <si>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</si>
  <si>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</si>
  <si>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</si>
  <si>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</si>
  <si>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</si>
  <si>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</si>
  <si>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</si>
  <si>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</si>
  <si>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</si>
  <si>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</si>
  <si>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</si>
  <si>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</si>
  <si>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</si>
  <si>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</si>
  <si>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</si>
  <si>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</si>
  <si>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</si>
  <si>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</si>
  <si>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</si>
  <si>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</si>
  <si>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</si>
  <si>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</si>
  <si>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</si>
  <si>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</si>
  <si>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</si>
  <si>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</si>
  <si>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</si>
  <si>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</si>
  <si>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</si>
  <si>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</si>
  <si>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</si>
  <si>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</si>
  <si>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</si>
  <si>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</si>
  <si>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</si>
  <si>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</si>
  <si>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</si>
  <si>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</si>
  <si>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</si>
  <si>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</si>
  <si>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</si>
  <si>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</si>
  <si>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</si>
  <si>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</si>
  <si>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</si>
  <si>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</si>
  <si>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</si>
  <si>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</si>
  <si>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</si>
  <si>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</si>
  <si>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</si>
  <si>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</si>
  <si>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</si>
  <si>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</si>
  <si>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</si>
  <si>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</si>
  <si>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</si>
  <si>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</si>
  <si>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</si>
  <si>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</si>
  <si>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</si>
  <si>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</si>
  <si>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</si>
  <si>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</si>
  <si>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</si>
  <si>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</si>
  <si>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</si>
  <si>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</si>
  <si>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</si>
  <si>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</si>
  <si>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</si>
  <si>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</si>
  <si>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</si>
  <si>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</si>
  <si>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</si>
  <si>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</si>
  <si>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</si>
  <si>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</si>
  <si>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</si>
  <si>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</si>
  <si>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</si>
  <si>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</si>
  <si>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</si>
  <si>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</si>
  <si>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</si>
  <si>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</si>
  <si>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</si>
  <si>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</si>
  <si>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</si>
  <si>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</si>
  <si>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</si>
  <si>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</si>
  <si>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</si>
  <si>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</si>
  <si>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</si>
  <si>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</si>
  <si>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</si>
  <si>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</si>
  <si>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</si>
  <si>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</si>
  <si>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</si>
  <si>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</si>
  <si>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</si>
  <si>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</si>
  <si>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</si>
  <si>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</si>
  <si>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</si>
  <si>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</si>
  <si>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</si>
  <si>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</si>
  <si>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</si>
  <si>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</si>
  <si>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</si>
  <si>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</si>
  <si>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</si>
  <si>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</si>
  <si>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</si>
  <si>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</si>
  <si>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</si>
  <si>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</si>
  <si>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</si>
  <si>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</si>
  <si>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</si>
  <si>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</si>
  <si>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</si>
  <si>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</si>
  <si>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</si>
  <si>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</si>
  <si>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</si>
  <si>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</si>
  <si>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</si>
  <si>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</si>
  <si>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</si>
  <si>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</si>
  <si>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</si>
  <si>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</si>
  <si>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</si>
  <si>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</si>
  <si>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</si>
  <si>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</si>
  <si>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</si>
  <si>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</si>
  <si>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</si>
  <si>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</si>
  <si>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</si>
  <si>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</si>
  <si>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</si>
  <si>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</si>
  <si>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</si>
  <si>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</si>
  <si>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</si>
  <si>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</si>
  <si>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</si>
  <si>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</si>
  <si>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</si>
  <si>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</si>
  <si>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</si>
  <si>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</si>
  <si>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</si>
  <si>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</si>
  <si>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</si>
  <si>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</si>
  <si>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</si>
  <si>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</si>
  <si>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</si>
  <si>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</si>
  <si>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</si>
  <si>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</si>
  <si>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</si>
  <si>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</si>
  <si>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</si>
  <si>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</si>
  <si>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</si>
  <si>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</si>
  <si>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</si>
  <si>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</si>
  <si>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</si>
  <si>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</si>
  <si>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</si>
  <si>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</si>
  <si>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</si>
  <si>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</si>
  <si>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</si>
  <si>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</si>
  <si>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</si>
  <si>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</si>
  <si>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</si>
  <si>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</si>
  <si>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</si>
  <si>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</si>
  <si>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</si>
  <si>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</si>
  <si>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</si>
  <si>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</si>
  <si>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</si>
  <si>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</si>
  <si>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</si>
  <si>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</si>
  <si>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</si>
  <si>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</si>
  <si>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</si>
  <si>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</si>
  <si>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</si>
  <si>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</si>
  <si>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</si>
  <si>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</si>
  <si>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</si>
  <si>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</si>
  <si>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</si>
  <si>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</si>
  <si>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</si>
  <si>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</si>
  <si>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</si>
  <si>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</si>
  <si>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</si>
  <si>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</si>
  <si>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</si>
  <si>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</si>
  <si>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</si>
  <si>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</si>
  <si>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</si>
  <si>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</si>
  <si>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</si>
  <si>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</si>
  <si>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</si>
  <si>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</si>
  <si>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</si>
  <si>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</si>
  <si>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</si>
  <si>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</si>
  <si>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</si>
  <si>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</si>
  <si>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</si>
  <si>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</si>
  <si>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</si>
  <si>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</si>
  <si>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</si>
  <si>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</si>
  <si>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</si>
  <si>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</si>
  <si>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</si>
  <si>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</si>
  <si>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</si>
  <si>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</si>
  <si>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</si>
  <si>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</si>
  <si>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</si>
  <si>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</si>
  <si>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</si>
  <si>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</si>
  <si>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</si>
  <si>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</si>
  <si>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</si>
  <si>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</si>
  <si>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</si>
  <si>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</si>
  <si>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</si>
  <si>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</si>
  <si>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</si>
  <si>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</si>
  <si>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</si>
  <si>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</si>
  <si>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</si>
  <si>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</si>
  <si>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</si>
  <si>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</si>
  <si>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</si>
  <si>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</si>
  <si>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</si>
  <si>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</si>
  <si>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</si>
  <si>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</si>
  <si>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</si>
  <si>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</si>
  <si>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</si>
  <si>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</si>
  <si>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</si>
  <si>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</si>
  <si>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</si>
  <si>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</si>
  <si>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</si>
  <si>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</si>
  <si>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</si>
  <si>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</si>
  <si>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</si>
  <si>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</si>
  <si>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</si>
  <si>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</si>
  <si>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</si>
  <si>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</si>
  <si>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</si>
  <si>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</si>
  <si>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</si>
  <si>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</si>
  <si>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</si>
  <si>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</si>
  <si>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</si>
  <si>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</si>
  <si>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</si>
  <si>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</si>
  <si>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</si>
  <si>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</si>
  <si>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</si>
  <si>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</si>
  <si>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</si>
  <si>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</si>
  <si>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</si>
  <si>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</si>
  <si>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</si>
  <si>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</si>
  <si>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</si>
  <si>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</si>
  <si>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</si>
  <si>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</si>
  <si>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</si>
  <si>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</si>
  <si>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</si>
  <si>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</si>
  <si>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</si>
  <si>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</si>
  <si>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</si>
  <si>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</si>
  <si>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</si>
  <si>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</si>
  <si>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</si>
  <si>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</si>
  <si>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</si>
  <si>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</si>
  <si>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</si>
  <si>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</si>
  <si>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</si>
  <si>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</si>
  <si>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</si>
  <si>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</si>
  <si>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</si>
  <si>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</si>
  <si>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</si>
  <si>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</si>
  <si>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</si>
  <si>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</si>
  <si>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</si>
  <si>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</si>
  <si>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</si>
  <si>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</si>
  <si>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</si>
  <si>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</si>
  <si>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</si>
  <si>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</si>
  <si>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</si>
  <si>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</si>
  <si>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</si>
  <si>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</si>
  <si>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</si>
  <si>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</si>
  <si>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</si>
  <si>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</si>
  <si>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</si>
  <si>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</si>
  <si>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</si>
  <si>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</si>
  <si>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</si>
  <si>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</si>
  <si>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</si>
  <si>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</si>
  <si>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</si>
  <si>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</si>
  <si>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</si>
  <si>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</si>
  <si>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</si>
  <si>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</si>
  <si>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</si>
  <si>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</si>
  <si>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</si>
  <si>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</si>
  <si>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</si>
  <si>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</si>
  <si>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</si>
  <si>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</si>
  <si>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</si>
  <si>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</si>
  <si>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</si>
  <si>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</si>
  <si>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</si>
  <si>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</si>
  <si>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</si>
  <si>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</si>
  <si>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</si>
  <si>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</si>
  <si>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</si>
  <si>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</si>
  <si>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</si>
  <si>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</si>
  <si>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</si>
  <si>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</si>
  <si>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</si>
  <si>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</si>
  <si>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</si>
  <si>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</si>
  <si>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</si>
  <si>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</si>
  <si>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</si>
  <si>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</si>
  <si>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</si>
  <si>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</si>
  <si>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</si>
  <si>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</si>
  <si>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</si>
  <si>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</si>
  <si>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</si>
  <si>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</si>
  <si>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</si>
  <si>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</si>
  <si>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</si>
  <si>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</si>
  <si>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</si>
  <si>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</si>
  <si>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</si>
  <si>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</si>
  <si>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</si>
  <si>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</si>
  <si>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</si>
  <si>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</si>
  <si>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</si>
  <si>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</si>
  <si>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</si>
  <si>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</si>
  <si>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</si>
  <si>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</si>
  <si>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</si>
  <si>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</si>
  <si>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</si>
  <si>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</si>
  <si>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</si>
  <si>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</si>
  <si>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</si>
  <si>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</si>
  <si>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</si>
  <si>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</si>
  <si>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</si>
  <si>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</si>
  <si>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</si>
  <si>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</si>
  <si>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</si>
  <si>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</si>
  <si>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</si>
  <si>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</si>
  <si>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</si>
  <si>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</si>
  <si>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</si>
  <si>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</si>
  <si>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</si>
  <si>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</si>
  <si>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</si>
  <si>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</si>
  <si>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</si>
  <si>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</si>
  <si>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</si>
  <si>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</si>
  <si>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</si>
  <si>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</si>
  <si>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</si>
  <si>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</si>
  <si>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</si>
  <si>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</si>
  <si>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</si>
  <si>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</si>
  <si>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</si>
  <si>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</si>
  <si>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</si>
  <si>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</si>
  <si>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</si>
  <si>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</si>
  <si>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</si>
  <si>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</si>
  <si>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</si>
  <si>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</si>
  <si>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</si>
  <si>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</si>
  <si>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</si>
  <si>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</si>
  <si>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</si>
  <si>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</si>
  <si>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</si>
  <si>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</si>
  <si>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</si>
  <si>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</si>
  <si>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</si>
  <si>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</si>
  <si>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</si>
  <si>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</si>
  <si>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</si>
  <si>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</si>
  <si>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</si>
  <si>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</si>
  <si>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</si>
  <si>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</si>
  <si>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</si>
  <si>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</si>
  <si>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</si>
  <si>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</si>
  <si>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</si>
  <si>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</si>
  <si>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</si>
  <si>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</si>
  <si>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</si>
  <si>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</si>
  <si>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</si>
  <si>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</si>
  <si>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</si>
  <si>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</si>
  <si>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</si>
  <si>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</si>
  <si>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</si>
  <si>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</si>
  <si>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</si>
  <si>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</si>
  <si>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</si>
  <si>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</si>
  <si>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</si>
  <si>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</si>
  <si>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</si>
  <si>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</si>
  <si>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</si>
  <si>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</si>
  <si>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</si>
  <si>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</si>
  <si>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</si>
  <si>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</si>
  <si>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</si>
  <si>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</si>
  <si>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</si>
  <si>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</si>
  <si>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</si>
  <si>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</si>
  <si>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</si>
  <si>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</si>
  <si>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</si>
  <si>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</si>
  <si>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</si>
  <si>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</si>
  <si>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</si>
  <si>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</si>
  <si>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</si>
  <si>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</si>
  <si>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</si>
  <si>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</si>
  <si>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</si>
  <si>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</si>
  <si>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</si>
  <si>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</si>
  <si>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</si>
  <si>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</si>
  <si>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</si>
  <si>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</si>
  <si>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</si>
  <si>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</si>
  <si>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</si>
  <si>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</si>
  <si>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</si>
  <si>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</si>
  <si>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</si>
  <si>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</si>
  <si>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</si>
  <si>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</si>
  <si>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</si>
  <si>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</si>
  <si>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</si>
  <si>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</si>
  <si>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</si>
  <si>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</si>
  <si>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</si>
  <si>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</si>
  <si>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</si>
  <si>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</si>
  <si>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</si>
  <si>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</si>
  <si>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</si>
  <si>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</si>
  <si>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</si>
  <si>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</si>
  <si>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</si>
  <si>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</si>
  <si>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</si>
  <si>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</si>
  <si>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</si>
  <si>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</si>
  <si>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</si>
  <si>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</si>
  <si>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</si>
  <si>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</si>
  <si>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</si>
  <si>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</si>
  <si>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</si>
  <si>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</si>
  <si>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</si>
  <si>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</si>
  <si>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</si>
  <si>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</si>
  <si>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</si>
  <si>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</si>
  <si>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</si>
  <si>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</si>
  <si>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</si>
  <si>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</si>
  <si>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</si>
  <si>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</si>
  <si>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</si>
  <si>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</si>
  <si>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</si>
  <si>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</si>
  <si>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</si>
  <si>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</si>
  <si>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</si>
  <si>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</si>
  <si>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</si>
  <si>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</si>
  <si>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</si>
  <si>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</si>
  <si>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</si>
  <si>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</si>
  <si>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</si>
  <si>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</si>
  <si>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</si>
  <si>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</si>
  <si>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</si>
  <si>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</si>
  <si>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</si>
  <si>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</si>
  <si>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</si>
  <si>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</si>
  <si>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</si>
  <si>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</si>
  <si>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</si>
  <si>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</si>
  <si>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</si>
  <si>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</si>
  <si>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</si>
  <si>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</si>
  <si>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</si>
  <si>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</si>
  <si>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</si>
  <si>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</si>
  <si>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</si>
  <si>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</si>
  <si>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</si>
  <si>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</si>
  <si>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</si>
  <si>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</si>
  <si>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</si>
  <si>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</si>
  <si>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</si>
  <si>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</si>
  <si>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</si>
  <si>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</si>
  <si>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</si>
  <si>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</si>
  <si>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</si>
  <si>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</si>
  <si>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</si>
  <si>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</si>
  <si>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</si>
  <si>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</si>
  <si>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</si>
  <si>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</si>
  <si>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</si>
  <si>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</si>
  <si>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</si>
  <si>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</si>
  <si>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</si>
  <si>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</si>
  <si>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</si>
  <si>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</si>
  <si>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</si>
  <si>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</si>
  <si>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</si>
  <si>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</si>
  <si>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</si>
  <si>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</si>
  <si>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</si>
  <si>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</si>
  <si>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</si>
  <si>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</si>
  <si>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</si>
  <si>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</si>
  <si>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</si>
  <si>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</si>
  <si>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</si>
  <si>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</si>
  <si>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</si>
  <si>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</si>
  <si>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</si>
  <si>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</si>
  <si>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</si>
  <si>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</si>
  <si>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</si>
  <si>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</si>
  <si>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</si>
  <si>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</si>
  <si>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</si>
  <si>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</si>
  <si>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</si>
  <si>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</si>
  <si>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</si>
  <si>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</si>
  <si>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</si>
  <si>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</si>
  <si>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</si>
  <si>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</si>
  <si>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</si>
  <si>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</si>
  <si>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</si>
  <si>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</si>
  <si>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</si>
  <si>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</si>
  <si>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</si>
  <si>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</si>
  <si>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</si>
  <si>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</si>
  <si>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</si>
  <si>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</si>
  <si>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</si>
  <si>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</si>
  <si>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</si>
  <si>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</si>
  <si>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</si>
  <si>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</si>
  <si>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</si>
  <si>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</si>
  <si>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</si>
  <si>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</si>
  <si>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</si>
  <si>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</si>
  <si>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</si>
  <si>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</si>
  <si>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</si>
  <si>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</si>
  <si>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</si>
  <si>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</si>
  <si>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</si>
  <si>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</si>
  <si>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</si>
  <si>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</si>
  <si>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</si>
  <si>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</si>
  <si>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</si>
  <si>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</si>
  <si>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</si>
  <si>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</si>
  <si>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</si>
  <si>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</si>
  <si>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</si>
  <si>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</si>
  <si>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</si>
  <si>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</si>
  <si>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</si>
  <si>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</si>
  <si>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</si>
  <si>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</si>
  <si>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</si>
  <si>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</si>
  <si>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</si>
  <si>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</si>
  <si>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</si>
  <si>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</si>
  <si>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</si>
  <si>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</si>
  <si>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</si>
  <si>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</si>
  <si>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</si>
  <si>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</si>
  <si>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</si>
  <si>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</si>
  <si>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</si>
  <si>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</si>
  <si>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</si>
  <si>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</si>
  <si>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</si>
  <si>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</si>
  <si>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</si>
  <si>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</si>
  <si>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</si>
  <si>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</si>
  <si>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</si>
  <si>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</si>
  <si>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</si>
  <si>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</si>
  <si>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</si>
  <si>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</si>
  <si>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</si>
  <si>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</si>
  <si>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</si>
  <si>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</si>
  <si>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</si>
  <si>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</si>
  <si>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</si>
  <si>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</si>
  <si>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</si>
  <si>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</si>
  <si>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</si>
  <si>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</si>
  <si>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</si>
  <si>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</si>
  <si>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</si>
  <si>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</si>
  <si>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</si>
  <si>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</si>
  <si>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</si>
  <si>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</si>
  <si>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</si>
  <si>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</si>
  <si>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</si>
  <si>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</si>
  <si>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</si>
  <si>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</si>
  <si>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</si>
  <si>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</si>
  <si>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</si>
  <si>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</si>
  <si>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</si>
  <si>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</si>
  <si>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</si>
  <si>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</si>
  <si>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</si>
  <si>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</si>
  <si>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</si>
  <si>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</si>
  <si>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</si>
  <si>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</si>
  <si>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</si>
  <si>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</si>
  <si>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</si>
  <si>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</si>
  <si>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</si>
  <si>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</si>
  <si>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</si>
  <si>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</si>
  <si>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</si>
  <si>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</si>
  <si>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</si>
  <si>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</si>
  <si>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</si>
  <si>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</si>
  <si>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</si>
  <si>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</si>
  <si>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</si>
  <si>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</si>
  <si>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</si>
  <si>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</si>
  <si>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</si>
  <si>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</si>
  <si>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</si>
  <si>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</si>
  <si>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</si>
  <si>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</si>
  <si>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</si>
  <si>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</si>
  <si>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</si>
  <si>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</si>
  <si>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</si>
  <si>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</si>
  <si>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</si>
  <si>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</si>
  <si>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</si>
  <si>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</si>
  <si>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</si>
  <si>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</si>
  <si>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</si>
  <si>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</si>
  <si>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</si>
  <si>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</si>
  <si>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</si>
  <si>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</si>
  <si>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</si>
  <si>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</si>
  <si>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</si>
  <si>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</si>
  <si>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</si>
  <si>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</si>
  <si>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</si>
  <si>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</si>
  <si>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</si>
  <si>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</si>
  <si>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</si>
  <si>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</si>
  <si>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</si>
  <si>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</si>
  <si>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</si>
  <si>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</si>
  <si>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</si>
  <si>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</si>
  <si>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</si>
  <si>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</si>
  <si>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</si>
  <si>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</si>
  <si>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</si>
  <si>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</si>
  <si>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</si>
  <si>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</si>
  <si>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</si>
  <si>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</si>
  <si>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</si>
  <si>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</si>
  <si>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</si>
  <si>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</si>
  <si>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</si>
  <si>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</si>
  <si>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</si>
  <si>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</si>
  <si>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</si>
  <si>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</si>
  <si>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</si>
  <si>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</si>
  <si>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</si>
  <si>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</si>
  <si>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</si>
  <si>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</si>
  <si>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</si>
  <si>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</si>
  <si>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</si>
  <si>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</si>
  <si>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</si>
  <si>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</si>
  <si>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</si>
  <si>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</si>
  <si>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</si>
  <si>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</si>
  <si>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</si>
  <si>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</si>
  <si>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</si>
  <si>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</si>
  <si>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</si>
  <si>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</si>
  <si>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</si>
  <si>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</si>
  <si>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</si>
  <si>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</si>
  <si>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</si>
  <si>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</si>
  <si>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</si>
  <si>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</si>
  <si>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</si>
  <si>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</si>
  <si>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</si>
  <si>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</si>
  <si>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</si>
  <si>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</si>
  <si>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</si>
  <si>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</si>
  <si>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</si>
  <si>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</si>
  <si>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</si>
  <si>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</si>
  <si>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</si>
  <si>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</si>
  <si>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</si>
  <si>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</si>
  <si>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</si>
  <si>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</si>
  <si>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</si>
  <si>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</si>
  <si>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</si>
  <si>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</si>
  <si>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</si>
  <si>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</si>
  <si>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</si>
  <si>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</si>
  <si>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</si>
  <si>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</si>
  <si>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</si>
  <si>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</si>
  <si>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</si>
  <si>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</si>
  <si>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</si>
  <si>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</si>
  <si>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</si>
  <si>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</si>
  <si>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</si>
  <si>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</si>
  <si>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</si>
  <si>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</si>
  <si>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</si>
  <si>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</si>
  <si>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</si>
  <si>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</si>
  <si>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</si>
  <si>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</si>
  <si>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</si>
  <si>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</si>
  <si>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</si>
  <si>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</si>
  <si>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</si>
  <si>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</si>
  <si>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</si>
  <si>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</si>
  <si>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</si>
  <si>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</si>
  <si>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</si>
  <si>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</si>
  <si>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</si>
  <si>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</si>
  <si>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</si>
  <si>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</si>
  <si>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</si>
  <si>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</si>
  <si>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</si>
  <si>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</si>
  <si>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</si>
  <si>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</si>
  <si>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</si>
  <si>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</si>
  <si>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</si>
  <si>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</si>
  <si>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</si>
  <si>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</si>
  <si>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</si>
  <si>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</si>
  <si>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</si>
  <si>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</si>
  <si>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</si>
  <si>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</si>
  <si>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</si>
  <si>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</si>
  <si>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</si>
  <si>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</si>
  <si>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</si>
  <si>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</si>
  <si>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</si>
  <si>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</si>
  <si>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</si>
  <si>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</si>
  <si>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</si>
  <si>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</si>
  <si>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</si>
  <si>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</si>
  <si>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</si>
  <si>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</si>
  <si>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</si>
  <si>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</si>
  <si>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</si>
  <si>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</si>
  <si>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</si>
  <si>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</si>
  <si>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</si>
  <si>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</si>
  <si>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</si>
  <si>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</si>
  <si>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</si>
  <si>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</si>
  <si>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</si>
  <si>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</si>
  <si>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</si>
  <si>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</si>
  <si>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</si>
  <si>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</si>
  <si>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</si>
  <si>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</si>
  <si>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</si>
  <si>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</si>
  <si>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</si>
  <si>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</si>
  <si>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</si>
  <si>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</si>
  <si>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</si>
  <si>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</si>
  <si>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</si>
  <si>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</si>
  <si>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</si>
  <si>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</si>
  <si>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</si>
  <si>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</si>
  <si>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</si>
  <si>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</si>
  <si>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</si>
  <si>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</si>
  <si>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</si>
  <si>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</si>
  <si>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</si>
  <si>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</si>
  <si>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</si>
  <si>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</si>
  <si>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</si>
  <si>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</si>
  <si>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</si>
  <si>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</si>
  <si>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</si>
  <si>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</si>
  <si>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</si>
  <si>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</si>
  <si>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</si>
  <si>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</si>
  <si>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</si>
  <si>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</si>
  <si>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</si>
  <si>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</si>
  <si>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</si>
  <si>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</si>
  <si>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</si>
  <si>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</si>
  <si>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</si>
  <si>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</si>
  <si>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</si>
  <si>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</si>
  <si>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</si>
  <si>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</si>
  <si>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</si>
  <si>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</si>
  <si>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</si>
  <si>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</si>
  <si>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</si>
  <si>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</si>
  <si>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</si>
  <si>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</si>
  <si>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</si>
  <si>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</si>
  <si>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</si>
  <si>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</si>
  <si>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</si>
  <si>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</si>
  <si>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</si>
  <si>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</si>
  <si>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</si>
  <si>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</si>
  <si>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</si>
  <si>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</si>
  <si>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</si>
  <si>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</si>
  <si>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</si>
  <si>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</si>
  <si>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</si>
  <si>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</si>
  <si>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</si>
  <si>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</si>
  <si>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</si>
  <si>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</si>
  <si>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</si>
  <si>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</si>
  <si>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</si>
  <si>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</si>
  <si>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</si>
  <si>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</si>
  <si>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</si>
  <si>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</si>
  <si>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</si>
  <si>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</si>
  <si>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</si>
  <si>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</si>
  <si>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</si>
  <si>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</si>
  <si>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</si>
  <si>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</si>
  <si>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</si>
  <si>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</si>
  <si>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</si>
  <si>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</si>
  <si>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</si>
  <si>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</si>
  <si>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</si>
  <si>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</si>
  <si>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</si>
  <si>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</si>
  <si>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</si>
  <si>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</si>
  <si>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</si>
  <si>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</si>
  <si>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</si>
  <si>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</si>
  <si>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</si>
  <si>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</si>
  <si>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</si>
  <si>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</si>
  <si>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</si>
  <si>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</si>
  <si>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</si>
  <si>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</si>
  <si>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</si>
  <si>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</si>
  <si>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</si>
  <si>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</si>
  <si>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</si>
  <si>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</si>
  <si>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</si>
  <si>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</si>
  <si>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</si>
  <si>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</si>
  <si>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</si>
  <si>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</si>
  <si>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</si>
  <si>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</si>
  <si>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</si>
  <si>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</si>
  <si>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</si>
  <si>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</si>
  <si>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</si>
  <si>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</si>
  <si>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</si>
  <si>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</si>
  <si>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</si>
  <si>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</si>
  <si>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</si>
  <si>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</si>
  <si>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</si>
  <si>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</si>
  <si>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</si>
  <si>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</si>
  <si>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</si>
  <si>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</si>
  <si>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</si>
  <si>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</si>
  <si>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</si>
  <si>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</si>
  <si>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</si>
  <si>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</si>
  <si>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</si>
  <si>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</si>
  <si>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</si>
  <si>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</si>
  <si>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</si>
  <si>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</si>
  <si>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</si>
  <si>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</si>
  <si>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</si>
  <si>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</si>
  <si>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</si>
  <si>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</si>
  <si>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</si>
  <si>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</si>
  <si>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</si>
  <si>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</si>
  <si>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</si>
  <si>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</si>
  <si>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</si>
  <si>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</si>
  <si>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</si>
  <si>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</si>
  <si>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</si>
  <si>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</si>
  <si>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</si>
  <si>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</si>
  <si>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</si>
  <si>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</si>
  <si>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</si>
  <si>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</si>
  <si>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</si>
  <si>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</si>
  <si>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</si>
  <si>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</si>
  <si>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</si>
  <si>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</si>
  <si>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</si>
  <si>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</si>
  <si>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</si>
  <si>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</si>
  <si>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</si>
  <si>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</si>
  <si>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</si>
  <si>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</si>
  <si>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</si>
  <si>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</si>
  <si>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</si>
  <si>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</si>
  <si>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</si>
  <si>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</si>
  <si>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</si>
  <si>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</si>
  <si>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</si>
  <si>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</si>
  <si>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</si>
  <si>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</si>
  <si>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</si>
  <si>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</si>
  <si>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</si>
  <si>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</si>
  <si>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</si>
  <si>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</si>
  <si>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</si>
  <si>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</si>
  <si>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</si>
  <si>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</si>
  <si>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</si>
  <si>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</si>
  <si>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</si>
  <si>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</si>
  <si>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</si>
  <si>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</si>
  <si>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</si>
  <si>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</si>
  <si>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</si>
  <si>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</si>
  <si>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</si>
  <si>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</si>
  <si>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</si>
  <si>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</si>
  <si>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</si>
  <si>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</si>
  <si>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</si>
  <si>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</si>
  <si>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</si>
  <si>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</si>
  <si>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</si>
  <si>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</si>
  <si>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</si>
  <si>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</si>
  <si>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</si>
  <si>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</si>
  <si>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</si>
  <si>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</si>
  <si>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</si>
  <si>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</si>
  <si>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</si>
  <si>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</si>
  <si>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</si>
  <si>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</si>
  <si>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</si>
  <si>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</si>
  <si>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</si>
  <si>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</si>
  <si>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</si>
  <si>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</si>
  <si>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</si>
  <si>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</si>
  <si>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</si>
  <si>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</si>
  <si>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</si>
  <si>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</si>
  <si>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</si>
  <si>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</si>
  <si>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</si>
  <si>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</si>
  <si>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</si>
  <si>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</si>
  <si>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</si>
  <si>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</si>
  <si>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</si>
  <si>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</si>
  <si>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</si>
  <si>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</si>
  <si>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</si>
  <si>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</si>
  <si>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</si>
  <si>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</si>
  <si>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</si>
  <si>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</si>
  <si>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</si>
  <si>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</si>
  <si>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</si>
  <si>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</si>
  <si>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</si>
  <si>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</si>
  <si>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</si>
  <si>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</si>
  <si>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</si>
  <si>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</si>
  <si>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</si>
  <si>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</si>
  <si>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</si>
  <si>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</si>
  <si>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</si>
  <si>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</si>
  <si>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</si>
  <si>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</si>
  <si>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</si>
  <si>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</si>
  <si>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</si>
  <si>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</si>
  <si>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</si>
  <si>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</si>
  <si>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</si>
  <si>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</si>
  <si>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</si>
  <si>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</si>
  <si>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</si>
  <si>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</si>
  <si>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</si>
  <si>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</si>
  <si>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</si>
  <si>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</si>
  <si>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</si>
  <si>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</si>
  <si>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</si>
  <si>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</si>
  <si>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</si>
  <si>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</si>
  <si>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</si>
  <si>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</si>
  <si>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</si>
  <si>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</si>
  <si>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</si>
  <si>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</si>
  <si>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</si>
  <si>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</si>
  <si>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</si>
  <si>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</si>
  <si>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</si>
  <si>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</si>
  <si>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</si>
  <si>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</si>
  <si>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</si>
  <si>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</si>
  <si>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</si>
  <si>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</si>
  <si>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</si>
  <si>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</si>
  <si>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</si>
  <si>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</si>
  <si>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</si>
  <si>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</si>
  <si>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</si>
  <si>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</si>
  <si>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</si>
  <si>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</si>
  <si>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</si>
  <si>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</si>
  <si>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</si>
  <si>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</si>
  <si>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</si>
  <si>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</si>
  <si>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</si>
  <si>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</si>
  <si>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</si>
  <si>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</si>
  <si>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</si>
  <si>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</si>
  <si>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</si>
  <si>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</si>
  <si>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</si>
  <si>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</si>
  <si>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</si>
  <si>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</si>
  <si>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</si>
  <si>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</si>
  <si>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</si>
  <si>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</si>
  <si>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</si>
  <si>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</si>
  <si>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</si>
  <si>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</si>
  <si>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</si>
  <si>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</si>
  <si>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</si>
  <si>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</si>
  <si>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</si>
  <si>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</si>
  <si>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</si>
  <si>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</si>
  <si>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</si>
  <si>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</si>
  <si>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</si>
  <si>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</si>
  <si>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</si>
  <si>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</si>
  <si>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</si>
  <si>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</si>
  <si>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</si>
  <si>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</si>
  <si>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</si>
  <si>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</si>
  <si>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</si>
  <si>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</si>
  <si>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</si>
  <si>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</si>
  <si>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</si>
  <si>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</si>
  <si>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</si>
  <si>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</si>
  <si>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</si>
  <si>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</si>
  <si>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</si>
  <si>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</si>
  <si>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</si>
  <si>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</si>
  <si>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</si>
  <si>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</si>
  <si>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</si>
  <si>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</si>
  <si>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</si>
  <si>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</si>
  <si>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</si>
  <si>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</si>
  <si>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</si>
  <si>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</si>
  <si>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</si>
  <si>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</si>
  <si>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</si>
  <si>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</si>
  <si>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</si>
  <si>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</si>
  <si>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</si>
  <si>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</si>
  <si>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</si>
  <si>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</si>
  <si>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</si>
  <si>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</si>
  <si>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</si>
  <si>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</si>
  <si>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</si>
  <si>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</si>
  <si>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</si>
  <si>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</si>
  <si>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</si>
  <si>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</si>
  <si>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</si>
  <si>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</si>
  <si>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</si>
  <si>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</si>
  <si>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</si>
  <si>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</si>
  <si>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</si>
  <si>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</si>
  <si>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</si>
  <si>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</si>
  <si>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</si>
  <si>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</si>
  <si>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</si>
  <si>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</si>
  <si>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</si>
  <si>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</si>
  <si>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</si>
  <si>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</si>
  <si>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</si>
  <si>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</si>
  <si>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</si>
  <si>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</si>
  <si>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</si>
  <si>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</si>
  <si>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</si>
  <si>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</si>
  <si>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</si>
  <si>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</si>
  <si>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</si>
  <si>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</si>
  <si>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</si>
  <si>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</si>
  <si>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</si>
  <si>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</si>
  <si>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</si>
  <si>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</si>
  <si>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</si>
  <si>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</si>
  <si>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</si>
  <si>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</si>
  <si>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</si>
  <si>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</si>
  <si>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</si>
  <si>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</si>
  <si>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</si>
  <si>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</si>
  <si>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</si>
  <si>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</si>
  <si>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</si>
  <si>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</si>
  <si>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</si>
  <si>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</si>
  <si>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</si>
  <si>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</si>
  <si>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</si>
  <si>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</si>
  <si>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</si>
  <si>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</si>
  <si>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</si>
  <si>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</si>
  <si>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</si>
  <si>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</si>
  <si>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</si>
  <si>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</si>
  <si>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</si>
  <si>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</si>
  <si>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</si>
  <si>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</si>
  <si>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</si>
  <si>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</si>
  <si>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</si>
  <si>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</si>
  <si>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</si>
  <si>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</si>
  <si>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</si>
  <si>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</si>
  <si>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</si>
  <si>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</si>
  <si>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</si>
  <si>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</si>
  <si>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</si>
  <si>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</si>
  <si>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</si>
  <si>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</si>
  <si>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</si>
  <si>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</si>
  <si>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</si>
  <si>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</si>
  <si>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</si>
  <si>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</si>
  <si>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</si>
  <si>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</si>
  <si>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</si>
  <si>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</si>
  <si>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</si>
  <si>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</si>
  <si>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</si>
  <si>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</si>
  <si>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</si>
  <si>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</si>
  <si>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</si>
  <si>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</si>
  <si>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</si>
  <si>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</si>
  <si>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</si>
  <si>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</si>
  <si>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</si>
  <si>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</si>
  <si>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</si>
  <si>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</si>
  <si>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</si>
  <si>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</si>
  <si>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</si>
  <si>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</si>
  <si>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</si>
  <si>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</si>
  <si>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</si>
  <si>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</si>
  <si>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</si>
  <si>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</si>
  <si>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</si>
  <si>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</si>
  <si>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</si>
  <si>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</si>
  <si>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</si>
  <si>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</si>
  <si>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</si>
  <si>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</si>
  <si>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</si>
  <si>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</si>
  <si>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</si>
  <si>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</si>
  <si>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</si>
  <si>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</si>
  <si>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</si>
  <si>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</si>
  <si>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</si>
  <si>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</si>
  <si>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</si>
  <si>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</si>
  <si>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</si>
  <si>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</si>
  <si>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</si>
  <si>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</si>
  <si>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</si>
  <si>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</si>
  <si>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</si>
  <si>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</si>
  <si>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</si>
  <si>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</si>
  <si>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</si>
  <si>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</si>
  <si>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</si>
  <si>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</si>
  <si>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</si>
  <si>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</si>
  <si>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</si>
  <si>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</si>
  <si>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</si>
  <si>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</si>
  <si>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</si>
  <si>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</si>
  <si>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</si>
  <si>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</si>
  <si>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</si>
  <si>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</si>
  <si>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</si>
  <si>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</si>
  <si>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</si>
  <si>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</si>
  <si>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</si>
  <si>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</si>
  <si>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</si>
  <si>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</si>
  <si>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</si>
  <si>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</si>
  <si>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</si>
  <si>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</si>
  <si>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</si>
  <si>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</si>
  <si>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</si>
  <si>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</si>
  <si>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</si>
  <si>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</si>
  <si>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</si>
  <si>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</si>
  <si>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</si>
  <si>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</si>
  <si>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</si>
  <si>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</si>
  <si>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</si>
  <si>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</si>
  <si>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</si>
  <si>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</si>
  <si>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</si>
  <si>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</si>
  <si>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</si>
  <si>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</si>
  <si>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</si>
  <si>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</si>
  <si>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</si>
  <si>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</si>
  <si>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</si>
  <si>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</si>
  <si>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</si>
  <si>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</si>
  <si>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</si>
  <si>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</si>
  <si>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</si>
  <si>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</si>
  <si>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</si>
  <si>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</si>
  <si>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</si>
  <si>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</si>
  <si>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</si>
  <si>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</si>
  <si>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</si>
  <si>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</si>
  <si>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</si>
  <si>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</si>
  <si>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</si>
  <si>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</si>
  <si>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</si>
  <si>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</si>
  <si>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</si>
  <si>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</si>
  <si>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</si>
  <si>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</si>
  <si>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</si>
  <si>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</si>
  <si>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</si>
  <si>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</si>
  <si>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</si>
  <si>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</si>
  <si>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</si>
  <si>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</si>
  <si>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</si>
  <si>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</si>
  <si>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</si>
  <si>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</si>
  <si>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</si>
  <si>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</si>
  <si>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</si>
  <si>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</si>
  <si>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</si>
  <si>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</si>
  <si>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</si>
  <si>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</si>
  <si>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</si>
  <si>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</si>
  <si>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</si>
  <si>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</si>
  <si>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</si>
  <si>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</si>
  <si>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</si>
  <si>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</si>
  <si>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</si>
  <si>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</si>
  <si>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</si>
  <si>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</si>
  <si>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</si>
  <si>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</si>
  <si>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</si>
  <si>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</si>
  <si>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</si>
  <si>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</si>
  <si>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</si>
  <si>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</si>
  <si>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</si>
  <si>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</si>
  <si>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</si>
  <si>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</si>
  <si>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</si>
  <si>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</si>
  <si>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</si>
  <si>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</si>
  <si>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</si>
  <si>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</si>
  <si>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</si>
  <si>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</si>
  <si>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</si>
  <si>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</si>
  <si>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</si>
  <si>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</si>
  <si>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</si>
  <si>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</si>
  <si>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</si>
  <si>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</si>
  <si>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</si>
  <si>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</si>
  <si>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</si>
  <si>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</si>
  <si>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</si>
  <si>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</si>
  <si>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</si>
  <si>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</si>
  <si>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</si>
  <si>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</si>
  <si>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</si>
  <si>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</si>
  <si>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</si>
  <si>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</si>
  <si>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</si>
  <si>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</si>
  <si>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</si>
  <si>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</si>
  <si>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</si>
  <si>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</si>
  <si>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</si>
  <si>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</si>
  <si>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</si>
  <si>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</si>
  <si>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</si>
  <si>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</si>
  <si>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</si>
  <si>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</si>
  <si>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</si>
  <si>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</si>
  <si>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</si>
  <si>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</si>
  <si>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</si>
  <si>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</si>
  <si>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</si>
  <si>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</si>
  <si>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</si>
  <si>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</si>
  <si>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</si>
  <si>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</si>
  <si>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</si>
  <si>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</si>
  <si>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</si>
  <si>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</si>
  <si>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</si>
  <si>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</si>
  <si>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</si>
  <si>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</si>
  <si>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</si>
  <si>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</si>
  <si>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</si>
  <si>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</si>
  <si>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</si>
  <si>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</si>
  <si>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</si>
  <si>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</si>
  <si>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</si>
  <si>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</si>
  <si>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</si>
  <si>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</si>
  <si>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</si>
  <si>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</si>
  <si>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</si>
  <si>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</si>
  <si>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</si>
  <si>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</si>
  <si>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</si>
  <si>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</si>
  <si>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</si>
  <si>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</si>
  <si>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</si>
  <si>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</si>
  <si>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</si>
  <si>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</si>
  <si>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</si>
  <si>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</si>
  <si>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</si>
  <si>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</si>
  <si>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</si>
  <si>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</si>
  <si>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</si>
  <si>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</si>
  <si>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</si>
  <si>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</si>
  <si>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</si>
  <si>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</si>
  <si>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</si>
  <si>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</si>
  <si>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</si>
  <si>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</si>
  <si>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</si>
  <si>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</si>
  <si>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</si>
  <si>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</si>
  <si>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</si>
  <si>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</si>
  <si>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</si>
  <si>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</si>
  <si>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</si>
  <si>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</si>
  <si>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</si>
  <si>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</si>
  <si>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</si>
  <si>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</si>
  <si>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</si>
  <si>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</si>
  <si>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</si>
  <si>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</si>
  <si>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</si>
  <si>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</si>
  <si>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</si>
  <si>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</si>
  <si>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</si>
  <si>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</si>
  <si>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</si>
  <si>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</si>
  <si>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</si>
  <si>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</si>
  <si>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</si>
  <si>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</si>
  <si>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</si>
  <si>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</si>
  <si>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</si>
  <si>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</si>
  <si>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</si>
  <si>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</si>
  <si>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</si>
  <si>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</si>
  <si>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</si>
  <si>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</si>
  <si>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</si>
  <si>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</si>
  <si>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</si>
  <si>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</si>
  <si>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</si>
  <si>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</si>
  <si>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</si>
  <si>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</si>
  <si>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</si>
  <si>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</si>
  <si>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</si>
  <si>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</si>
  <si>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</si>
  <si>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</si>
  <si>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</si>
  <si>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</si>
  <si>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</si>
  <si>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</si>
  <si>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</si>
  <si>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</si>
  <si>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</si>
  <si>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</si>
  <si>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</si>
  <si>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</si>
  <si>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</si>
  <si>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</si>
  <si>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</si>
  <si>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</si>
  <si>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</si>
  <si>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</si>
  <si>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</si>
  <si>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</si>
  <si>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</si>
  <si>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</si>
  <si>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</si>
  <si>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</si>
  <si>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</si>
  <si>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</si>
  <si>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</si>
  <si>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</si>
  <si>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</si>
  <si>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</si>
  <si>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</si>
  <si>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</si>
  <si>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</si>
  <si>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</si>
  <si>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</si>
  <si>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</si>
  <si>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</si>
  <si>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</si>
  <si>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</si>
  <si>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</si>
  <si>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</si>
  <si>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</si>
  <si>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</si>
  <si>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</si>
  <si>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</si>
  <si>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</si>
  <si>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</si>
  <si>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</si>
  <si>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</si>
  <si>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</si>
  <si>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</si>
  <si>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</si>
  <si>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</si>
  <si>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</si>
  <si>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</si>
  <si>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</si>
  <si>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</si>
  <si>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</si>
  <si>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</si>
  <si>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</si>
  <si>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</si>
  <si>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</si>
  <si>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</si>
  <si>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</si>
  <si>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</si>
  <si>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</si>
  <si>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</si>
  <si>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</si>
  <si>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</si>
  <si>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</si>
  <si>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</si>
  <si>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</si>
  <si>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</si>
  <si>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</si>
  <si>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</si>
  <si>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</si>
  <si>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</si>
  <si>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</si>
  <si>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</si>
  <si>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</si>
  <si>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</si>
  <si>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</si>
  <si>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</si>
  <si>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</si>
  <si>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</si>
  <si>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</si>
  <si>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</si>
  <si>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</si>
  <si>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</si>
  <si>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</si>
  <si>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</si>
  <si>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</si>
  <si>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</si>
  <si>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</si>
  <si>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</si>
  <si>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</si>
  <si>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</si>
  <si>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</si>
  <si>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</si>
  <si>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</si>
  <si>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</si>
  <si>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</si>
  <si>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</si>
  <si>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</si>
  <si>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</si>
  <si>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</si>
  <si>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</si>
  <si>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</si>
  <si>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</si>
  <si>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</si>
  <si>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</si>
  <si>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</si>
  <si>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</si>
  <si>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</si>
  <si>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</si>
  <si>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</si>
  <si>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</si>
  <si>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</si>
  <si>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</si>
  <si>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</si>
  <si>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</si>
  <si>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</si>
  <si>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</si>
  <si>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</si>
  <si>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</si>
  <si>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</si>
  <si>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</si>
  <si>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</si>
  <si>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</si>
  <si>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</si>
  <si>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</si>
  <si>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</si>
  <si>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</si>
  <si>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</si>
  <si>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</si>
  <si>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</si>
  <si>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</si>
  <si>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</si>
  <si>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</si>
  <si>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</si>
  <si>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</si>
  <si>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</si>
  <si>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</si>
  <si>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</si>
  <si>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</si>
  <si>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</si>
  <si>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</si>
  <si>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</si>
  <si>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</si>
  <si>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</si>
  <si>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</si>
  <si>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</si>
  <si>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</si>
  <si>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</si>
  <si>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</si>
  <si>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</si>
  <si>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</si>
  <si>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</si>
  <si>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</si>
  <si>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</si>
  <si>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</si>
  <si>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</si>
  <si>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</si>
  <si>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</si>
  <si>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</si>
  <si>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</si>
  <si>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</si>
  <si>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</si>
  <si>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</si>
  <si>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</si>
  <si>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</si>
  <si>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</si>
  <si>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</si>
  <si>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</si>
  <si>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</si>
  <si>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</si>
  <si>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</si>
  <si>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</si>
  <si>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</si>
  <si>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</si>
  <si>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</si>
  <si>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</si>
  <si>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</si>
  <si>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</si>
  <si>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</si>
  <si>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</si>
  <si>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</si>
  <si>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</si>
  <si>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</si>
  <si>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</si>
  <si>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</si>
  <si>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</si>
  <si>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</si>
  <si>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</si>
  <si>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</si>
  <si>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</si>
  <si>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</si>
  <si>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</si>
  <si>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</si>
  <si>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</si>
  <si>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</si>
  <si>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</si>
  <si>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</si>
  <si>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</si>
  <si>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</si>
  <si>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</si>
  <si>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</si>
  <si>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</si>
  <si>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</si>
  <si>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</si>
  <si>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</si>
  <si>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</si>
  <si>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</si>
  <si>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</si>
  <si>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</si>
  <si>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</si>
  <si>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</si>
  <si>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</si>
  <si>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</si>
  <si>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</si>
  <si>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</si>
  <si>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</si>
  <si>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</si>
  <si>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</si>
  <si>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</si>
  <si>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</si>
  <si>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</si>
  <si>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</si>
  <si>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</si>
  <si>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</si>
  <si>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</si>
  <si>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</si>
  <si>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</si>
  <si>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</si>
  <si>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</si>
  <si>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</si>
  <si>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</si>
  <si>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</si>
  <si>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</si>
  <si>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</si>
  <si>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</si>
  <si>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</si>
  <si>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</si>
  <si>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</si>
  <si>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</si>
  <si>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</si>
  <si>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</si>
  <si>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</si>
  <si>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</si>
  <si>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</si>
  <si>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</si>
  <si>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</si>
  <si>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</si>
  <si>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</si>
  <si>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</si>
  <si>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</si>
  <si>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</si>
  <si>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</si>
  <si>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</si>
  <si>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</si>
  <si>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</si>
  <si>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</si>
  <si>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</si>
  <si>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</si>
  <si>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</si>
  <si>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</si>
  <si>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</si>
  <si>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</si>
  <si>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</si>
  <si>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</si>
  <si>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</si>
  <si>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</si>
  <si>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</si>
  <si>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</si>
  <si>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</si>
  <si>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</si>
  <si>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</si>
  <si>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</si>
  <si>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</si>
  <si>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</si>
  <si>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</si>
  <si>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</si>
  <si>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</si>
  <si>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</si>
  <si>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</si>
  <si>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</si>
  <si>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</si>
  <si>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</si>
  <si>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</si>
  <si>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</si>
  <si>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</si>
  <si>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</si>
  <si>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</si>
  <si>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</si>
  <si>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</si>
  <si>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</si>
  <si>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</si>
  <si>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</si>
  <si>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</si>
  <si>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</si>
  <si>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</si>
  <si>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</si>
  <si>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</si>
  <si>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</si>
  <si>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</si>
  <si>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</si>
  <si>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</si>
  <si>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</si>
  <si>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</si>
  <si>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</si>
  <si>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</si>
  <si>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</si>
  <si>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</si>
  <si>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</si>
  <si>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</si>
  <si>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</si>
  <si>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</si>
  <si>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</si>
  <si>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</si>
  <si>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</si>
  <si>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</si>
  <si>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</si>
  <si>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</si>
  <si>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</si>
  <si>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</si>
  <si>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</si>
  <si>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</si>
  <si>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</si>
  <si>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</si>
  <si>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</si>
  <si>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</si>
  <si>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</si>
  <si>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</si>
  <si>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</si>
  <si>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</si>
  <si>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</si>
  <si>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</si>
  <si>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</si>
  <si>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</si>
  <si>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</si>
  <si>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</si>
  <si>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</si>
  <si>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</si>
  <si>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</si>
  <si>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</si>
  <si>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</si>
  <si>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</si>
  <si>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</si>
  <si>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</si>
  <si>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</si>
  <si>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</si>
  <si>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</si>
  <si>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</si>
  <si>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</si>
  <si>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</si>
  <si>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</si>
  <si>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</si>
  <si>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</si>
  <si>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</si>
  <si>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</si>
  <si>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</si>
  <si>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</si>
  <si>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</si>
  <si>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</si>
  <si>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</si>
  <si>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</si>
  <si>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</si>
  <si>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</si>
  <si>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</si>
  <si>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</si>
  <si>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</si>
  <si>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</si>
  <si>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</si>
  <si>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</si>
  <si>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</si>
  <si>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</si>
  <si>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</si>
  <si>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</si>
  <si>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</si>
  <si>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</si>
  <si>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</si>
  <si>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</si>
  <si>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</si>
  <si>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</si>
  <si>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</si>
  <si>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</si>
  <si>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</si>
  <si>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</si>
  <si>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</si>
  <si>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</si>
  <si>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</si>
  <si>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</si>
  <si>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</si>
  <si>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</si>
  <si>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</si>
  <si>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</si>
  <si>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</si>
  <si>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</si>
  <si>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</si>
  <si>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</si>
  <si>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</si>
  <si>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</si>
  <si>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</si>
  <si>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</si>
  <si>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</si>
  <si>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</si>
  <si>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</si>
  <si>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</si>
  <si>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</si>
  <si>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</si>
  <si>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</si>
  <si>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</si>
  <si>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</si>
  <si>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</si>
  <si>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</si>
  <si>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</si>
  <si>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</si>
  <si>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</si>
  <si>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</si>
  <si>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</si>
  <si>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</si>
  <si>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</si>
  <si>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</si>
  <si>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</si>
  <si>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</si>
  <si>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</si>
  <si>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</si>
  <si>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</si>
  <si>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</si>
  <si>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</si>
  <si>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</si>
  <si>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</si>
  <si>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</si>
  <si>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</si>
  <si>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</si>
  <si>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</si>
  <si>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</si>
  <si>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</si>
  <si>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</si>
  <si>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</si>
  <si>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</si>
  <si>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</si>
  <si>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</si>
  <si>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</si>
  <si>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</si>
  <si>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</si>
  <si>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</si>
  <si>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</si>
  <si>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</si>
  <si>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</si>
  <si>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</si>
  <si>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</si>
  <si>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</si>
  <si>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</si>
  <si>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</si>
  <si>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</si>
  <si>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</si>
  <si>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</si>
  <si>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</si>
  <si>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</si>
  <si>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</si>
  <si>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</si>
  <si>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</si>
  <si>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</si>
  <si>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</si>
  <si>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</si>
  <si>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</si>
  <si>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</si>
  <si>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</si>
  <si>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</si>
  <si>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</si>
  <si>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</si>
  <si>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</si>
  <si>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</si>
  <si>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</si>
  <si>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</si>
  <si>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</si>
  <si>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</si>
  <si>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</si>
  <si>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</si>
  <si>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</si>
  <si>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</si>
  <si>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</si>
  <si>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</si>
  <si>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</si>
  <si>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</si>
  <si>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</si>
  <si>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</si>
  <si>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</si>
  <si>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</si>
  <si>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</si>
  <si>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</si>
  <si>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</si>
  <si>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</si>
  <si>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</si>
  <si>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</si>
  <si>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</si>
  <si>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</si>
  <si>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</si>
  <si>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</si>
  <si>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</si>
  <si>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</si>
  <si>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</si>
  <si>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</si>
  <si>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</si>
  <si>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</si>
  <si>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</si>
  <si>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</si>
  <si>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</si>
  <si>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</si>
  <si>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</si>
  <si>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</si>
  <si>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</si>
  <si>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</si>
  <si>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</si>
  <si>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</si>
  <si>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</si>
  <si>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</si>
  <si>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</si>
  <si>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</si>
  <si>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</si>
  <si>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</si>
  <si>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</si>
  <si>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</si>
  <si>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</si>
  <si>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</si>
  <si>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</si>
  <si>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</si>
  <si>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</si>
  <si>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</si>
  <si>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</si>
  <si>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</si>
  <si>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</si>
  <si>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</si>
  <si>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</si>
  <si>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</si>
  <si>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</si>
  <si>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</si>
  <si>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</si>
  <si>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</si>
  <si>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</si>
  <si>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</si>
  <si>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</si>
  <si>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</si>
  <si>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</si>
  <si>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</si>
  <si>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</si>
  <si>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</si>
  <si>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</si>
  <si>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</si>
  <si>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</si>
  <si>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</si>
  <si>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</si>
  <si>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</si>
  <si>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</si>
  <si>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</si>
  <si>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</si>
  <si>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</si>
  <si>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</si>
  <si>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</si>
  <si>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</si>
  <si>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</si>
  <si>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</si>
  <si>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</si>
  <si>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</si>
  <si>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</si>
  <si>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</si>
  <si>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</si>
  <si>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</si>
  <si>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</si>
  <si>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</si>
  <si>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</si>
  <si>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</si>
  <si>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</si>
  <si>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</si>
  <si>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</si>
  <si>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</si>
  <si>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</si>
  <si>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</si>
  <si>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</si>
  <si>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</si>
  <si>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</si>
  <si>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</si>
  <si>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</si>
  <si>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</si>
  <si>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</si>
  <si>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</si>
  <si>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</si>
  <si>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</si>
  <si>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</si>
  <si>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</si>
  <si>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</si>
  <si>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</si>
  <si>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</si>
  <si>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</si>
  <si>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</si>
  <si>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</si>
  <si>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</si>
  <si>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</si>
  <si>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</si>
  <si>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</si>
  <si>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</si>
  <si>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</si>
  <si>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</si>
  <si>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</si>
  <si>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</si>
  <si>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</si>
  <si>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</si>
  <si>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</si>
  <si>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</si>
  <si>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</si>
  <si>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</si>
  <si>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</si>
  <si>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</si>
  <si>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</si>
  <si>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</si>
  <si>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</si>
  <si>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</si>
  <si>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</si>
  <si>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</si>
  <si>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</si>
  <si>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</si>
  <si>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</si>
  <si>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</si>
  <si>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</si>
  <si>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</si>
  <si>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</si>
  <si>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</si>
  <si>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</si>
  <si>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</si>
  <si>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</si>
  <si>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</si>
  <si>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</si>
  <si>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</si>
  <si>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</si>
  <si>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</si>
  <si>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</si>
  <si>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</si>
  <si>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</si>
  <si>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</si>
  <si>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</si>
  <si>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</si>
  <si>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</si>
  <si>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</si>
  <si>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</si>
  <si>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</si>
  <si>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</si>
  <si>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</si>
  <si>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</si>
  <si>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</si>
  <si>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</si>
  <si>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</si>
  <si>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</si>
  <si>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</si>
  <si>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</si>
  <si>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</si>
  <si>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</si>
  <si>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</si>
  <si>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</si>
  <si>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</si>
  <si>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</si>
  <si>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</si>
  <si>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</si>
  <si>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</si>
  <si>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</si>
  <si>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</si>
  <si>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</si>
  <si>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</si>
  <si>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</si>
  <si>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</si>
  <si>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</si>
  <si>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</si>
  <si>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</si>
  <si>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</si>
  <si>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</si>
  <si>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</si>
  <si>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</si>
  <si>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</si>
  <si>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</si>
  <si>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</si>
  <si>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</si>
  <si>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</si>
  <si>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</si>
  <si>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</si>
  <si>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</si>
  <si>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</si>
  <si>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</si>
  <si>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</si>
  <si>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</si>
  <si>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</si>
  <si>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</si>
  <si>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</si>
  <si>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</si>
  <si>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</si>
  <si>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</si>
  <si>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</si>
  <si>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</si>
  <si>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</si>
  <si>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</si>
  <si>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</si>
  <si>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</si>
  <si>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</si>
  <si>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</si>
  <si>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</si>
  <si>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</si>
  <si>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</si>
  <si>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</si>
  <si>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</si>
  <si>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</si>
  <si>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</si>
  <si>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</si>
  <si>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</si>
  <si>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</si>
  <si>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</si>
  <si>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</si>
  <si>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</si>
  <si>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</si>
  <si>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</si>
  <si>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</si>
  <si>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</si>
  <si>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</si>
  <si>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</si>
  <si>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</si>
  <si>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</si>
  <si>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</si>
  <si>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</si>
  <si>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</si>
  <si>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</si>
  <si>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</si>
  <si>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</si>
  <si>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</si>
  <si>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</si>
  <si>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</si>
  <si>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</si>
  <si>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</si>
  <si>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</si>
  <si>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</si>
  <si>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</si>
  <si>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</si>
  <si>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</si>
  <si>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</si>
  <si>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</si>
  <si>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</si>
  <si>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</si>
  <si>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</si>
  <si>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</si>
  <si>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</si>
  <si>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</si>
  <si>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</si>
  <si>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</si>
  <si>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</si>
  <si>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</si>
  <si>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</si>
  <si>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</si>
  <si>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</si>
  <si>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</si>
  <si>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</si>
  <si>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</si>
  <si>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</si>
  <si>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</si>
  <si>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</si>
  <si>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</si>
  <si>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</si>
  <si>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</si>
  <si>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</si>
  <si>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</si>
  <si>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</si>
  <si>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</si>
  <si>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</si>
  <si>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</si>
  <si>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</si>
  <si>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</si>
  <si>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</si>
  <si>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</si>
  <si>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</si>
  <si>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</si>
  <si>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</si>
  <si>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</si>
  <si>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</si>
  <si>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</si>
  <si>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</si>
  <si>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</si>
  <si>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</si>
  <si>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</si>
  <si>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</si>
  <si>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</si>
  <si>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</si>
  <si>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</si>
  <si>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</si>
  <si>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</si>
  <si>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</si>
  <si>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</si>
  <si>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</si>
  <si>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</si>
  <si>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</si>
  <si>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</si>
  <si>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</si>
  <si>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</si>
  <si>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</si>
  <si>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</si>
  <si>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</si>
  <si>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</si>
  <si>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</si>
  <si>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</si>
  <si>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</si>
  <si>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</si>
  <si>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</si>
  <si>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</si>
  <si>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</si>
  <si>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</si>
  <si>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</si>
  <si>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</si>
  <si>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</si>
  <si>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</si>
  <si>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</si>
  <si>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</si>
  <si>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</si>
  <si>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</si>
  <si>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</si>
  <si>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</si>
  <si>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</si>
  <si>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</si>
  <si>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</si>
  <si>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</si>
  <si>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</si>
  <si>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</si>
  <si>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</si>
  <si>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</si>
  <si>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</si>
  <si>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</si>
  <si>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</si>
  <si>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</si>
  <si>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</si>
  <si>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</si>
  <si>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</si>
  <si>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</si>
  <si>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</si>
  <si>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</si>
  <si>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</si>
  <si>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</si>
  <si>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</si>
  <si>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</si>
  <si>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</si>
  <si>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</si>
  <si>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</si>
  <si>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</si>
  <si>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</si>
  <si>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</si>
  <si>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</si>
  <si>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</si>
  <si>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</si>
  <si>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</si>
  <si>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</si>
  <si>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</si>
  <si>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</si>
  <si>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</si>
  <si>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</si>
  <si>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</si>
  <si>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</si>
  <si>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</si>
  <si>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</si>
  <si>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</si>
  <si>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</si>
  <si>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</si>
  <si>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</si>
  <si>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</si>
  <si>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</si>
  <si>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</si>
  <si>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</si>
  <si>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</si>
  <si>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</si>
  <si>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</si>
  <si>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</si>
  <si>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</si>
  <si>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</si>
  <si>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</si>
  <si>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</si>
  <si>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</si>
  <si>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</si>
  <si>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</si>
  <si>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</si>
  <si>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</si>
  <si>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</si>
  <si>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</si>
  <si>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</si>
  <si>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</si>
  <si>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</si>
  <si>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</si>
  <si>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</si>
  <si>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</si>
  <si>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</si>
  <si>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</si>
  <si>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</si>
  <si>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</si>
  <si>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</si>
  <si>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</si>
  <si>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</si>
  <si>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</si>
  <si>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</si>
  <si>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</si>
  <si>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</si>
  <si>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</si>
  <si>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</si>
  <si>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</si>
  <si>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</si>
  <si>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</si>
  <si>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</si>
  <si>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</si>
  <si>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</si>
  <si>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</si>
  <si>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</si>
  <si>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</si>
  <si>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</si>
  <si>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</si>
  <si>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</si>
  <si>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</si>
  <si>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</si>
  <si>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</si>
  <si>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</si>
  <si>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</si>
  <si>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</si>
  <si>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</si>
  <si>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</si>
  <si>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</si>
  <si>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</si>
  <si>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</si>
  <si>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</si>
  <si>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</si>
  <si>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</si>
  <si>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</si>
  <si>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</si>
  <si>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</si>
  <si>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</si>
  <si>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</si>
  <si>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</si>
  <si>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</si>
  <si>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</si>
  <si>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</si>
  <si>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</si>
  <si>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</si>
  <si>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</si>
  <si>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</si>
  <si>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</si>
  <si>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</si>
  <si>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</si>
  <si>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</si>
  <si>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</si>
  <si>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</si>
  <si>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</si>
  <si>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</si>
  <si>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</si>
  <si>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</si>
  <si>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</si>
  <si>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</si>
  <si>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</si>
  <si>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</si>
  <si>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</si>
  <si>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</si>
  <si>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</si>
  <si>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</si>
  <si>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</si>
  <si>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</si>
  <si>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</si>
  <si>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</si>
  <si>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</si>
  <si>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</si>
  <si>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</si>
  <si>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</si>
  <si>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</si>
  <si>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</si>
  <si>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</si>
  <si>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</si>
  <si>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</si>
  <si>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</si>
  <si>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</si>
  <si>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</si>
  <si>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</si>
  <si>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</si>
  <si>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</si>
  <si>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</si>
  <si>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</si>
  <si>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</si>
  <si>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</si>
  <si>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</si>
  <si>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</si>
  <si>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</si>
  <si>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</si>
  <si>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</si>
  <si>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</si>
  <si>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</si>
  <si>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</si>
  <si>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</si>
  <si>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</si>
  <si>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</si>
  <si>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</si>
  <si>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</si>
  <si>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</si>
  <si>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</si>
  <si>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</si>
  <si>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</si>
  <si>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</si>
  <si>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</si>
  <si>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</si>
  <si>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</si>
  <si>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</si>
  <si>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</si>
  <si>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</si>
  <si>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</si>
  <si>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</si>
  <si>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</si>
  <si>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</si>
  <si>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</si>
  <si>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</si>
  <si>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</si>
  <si>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</si>
  <si>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</si>
  <si>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</si>
  <si>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</si>
  <si>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</si>
  <si>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</si>
  <si>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</si>
  <si>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</si>
  <si>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</si>
  <si>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</si>
  <si>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</si>
  <si>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</si>
  <si>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</si>
  <si>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</si>
  <si>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</si>
  <si>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</si>
  <si>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</si>
  <si>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</si>
  <si>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</si>
  <si>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</si>
  <si>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</si>
  <si>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</si>
  <si>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</si>
  <si>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</si>
  <si>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</si>
  <si>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</si>
  <si>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</si>
  <si>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</si>
  <si>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</si>
  <si>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</si>
  <si>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</si>
  <si>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</si>
  <si>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</si>
  <si>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</si>
  <si>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</si>
  <si>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</si>
  <si>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</si>
  <si>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</si>
  <si>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</si>
  <si>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</si>
  <si>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</si>
  <si>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</si>
  <si>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</si>
  <si>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</si>
  <si>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</si>
  <si>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</si>
  <si>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</si>
  <si>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</si>
  <si>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</si>
  <si>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</si>
  <si>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</si>
  <si>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</si>
  <si>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</si>
  <si>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</si>
  <si>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</si>
  <si>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</si>
  <si>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</si>
  <si>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</si>
  <si>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</si>
  <si>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</si>
  <si>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</si>
  <si>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</si>
  <si>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</si>
  <si>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</si>
  <si>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</si>
  <si>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</si>
  <si>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</si>
  <si>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</si>
  <si>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</si>
  <si>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</si>
  <si>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</si>
  <si>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</si>
  <si>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</si>
  <si>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</si>
  <si>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</si>
  <si>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</si>
  <si>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</si>
  <si>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</si>
  <si>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</si>
  <si>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</si>
  <si>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</si>
  <si>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</si>
  <si>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</si>
  <si>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</si>
  <si>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</si>
  <si>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</si>
  <si>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</si>
  <si>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</si>
  <si>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</si>
  <si>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</si>
  <si>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</si>
  <si>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</si>
  <si>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</si>
  <si>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</si>
  <si>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</si>
  <si>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</si>
  <si>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</si>
  <si>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</si>
  <si>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</si>
  <si>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</si>
  <si>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</si>
  <si>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</si>
  <si>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</si>
  <si>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</si>
  <si>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</si>
  <si>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</si>
  <si>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</si>
  <si>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</si>
  <si>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</si>
  <si>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</si>
  <si>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</si>
  <si>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</si>
  <si>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</si>
  <si>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</si>
  <si>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</si>
  <si>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</si>
  <si>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</si>
  <si>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</si>
  <si>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</si>
  <si>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</si>
  <si>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</si>
  <si>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</si>
  <si>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</si>
  <si>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</si>
  <si>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</si>
  <si>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</si>
  <si>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</si>
  <si>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</si>
  <si>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</si>
  <si>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</si>
  <si>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</si>
  <si>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</si>
  <si>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</si>
  <si>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</si>
  <si>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</si>
  <si>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</si>
  <si>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</si>
  <si>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</si>
  <si>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</si>
  <si>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</si>
  <si>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</si>
  <si>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</si>
  <si>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</si>
  <si>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</si>
  <si>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</si>
  <si>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</si>
  <si>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</si>
  <si>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</si>
  <si>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</si>
  <si>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</si>
  <si>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</si>
  <si>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</si>
  <si>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</si>
  <si>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</si>
  <si>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</si>
  <si>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</si>
  <si>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</si>
  <si>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</si>
  <si>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</si>
  <si>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</si>
  <si>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</si>
  <si>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</si>
  <si>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</si>
  <si>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</si>
  <si>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</si>
  <si>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</si>
  <si>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</si>
  <si>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</si>
  <si>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</si>
  <si>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</si>
  <si>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</si>
  <si>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</si>
  <si>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</si>
  <si>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</si>
  <si>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</si>
  <si>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</si>
  <si>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</si>
  <si>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</si>
  <si>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</si>
  <si>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</si>
  <si>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</si>
  <si>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</si>
  <si>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</si>
  <si>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</si>
  <si>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</si>
  <si>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</si>
  <si>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</si>
  <si>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</si>
  <si>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</si>
  <si>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</si>
  <si>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</si>
  <si>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</si>
  <si>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</si>
  <si>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</si>
  <si>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</si>
  <si>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</si>
  <si>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</si>
  <si>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</si>
  <si>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</si>
  <si>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</si>
  <si>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</si>
  <si>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</si>
  <si>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</si>
  <si>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</si>
  <si>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</si>
  <si>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</si>
  <si>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</si>
  <si>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</si>
  <si>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</si>
  <si>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</si>
  <si>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</si>
  <si>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</si>
  <si>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</si>
  <si>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</si>
  <si>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</si>
  <si>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</si>
  <si>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</si>
  <si>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</si>
  <si>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</si>
  <si>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</si>
  <si>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</si>
  <si>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</si>
  <si>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</si>
  <si>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</si>
  <si>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</si>
  <si>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</si>
  <si>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</si>
  <si>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</si>
  <si>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</si>
  <si>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</si>
  <si>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</si>
  <si>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</si>
  <si>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</si>
  <si>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</si>
  <si>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</si>
  <si>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</si>
  <si>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</si>
  <si>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</si>
  <si>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</si>
  <si>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</si>
  <si>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</si>
  <si>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</si>
  <si>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</si>
  <si>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</si>
  <si>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</si>
  <si>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</si>
  <si>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</si>
  <si>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</si>
  <si>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</si>
  <si>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</si>
  <si>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</si>
  <si>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</si>
  <si>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</si>
  <si>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</si>
  <si>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</si>
  <si>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</si>
  <si>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</si>
  <si>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</si>
  <si>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</si>
  <si>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</si>
  <si>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</si>
  <si>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</si>
  <si>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</si>
  <si>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</si>
  <si>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</si>
  <si>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</si>
  <si>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</si>
  <si>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</si>
  <si>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</si>
  <si>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</si>
  <si>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</si>
  <si>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</si>
  <si>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</si>
  <si>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</si>
  <si>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</si>
  <si>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</si>
  <si>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</si>
  <si>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</si>
  <si>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</si>
  <si>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</si>
  <si>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</si>
  <si>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</si>
  <si>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</si>
  <si>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</si>
  <si>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</si>
  <si>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</si>
  <si>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</si>
  <si>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</si>
  <si>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</si>
  <si>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</si>
  <si>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</si>
  <si>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</si>
  <si>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</si>
  <si>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</si>
  <si>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</si>
  <si>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</si>
  <si>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</si>
  <si>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</si>
  <si>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</si>
  <si>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</si>
  <si>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</si>
  <si>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</si>
  <si>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</si>
  <si>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</si>
  <si>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</si>
  <si>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</si>
  <si>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</si>
  <si>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</si>
  <si>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</si>
  <si>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</si>
  <si>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</si>
  <si>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</si>
  <si>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</si>
  <si>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</si>
  <si>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</si>
  <si>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</si>
  <si>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</si>
  <si>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</si>
  <si>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</si>
  <si>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</si>
  <si>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</si>
  <si>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</si>
  <si>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</si>
  <si>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</si>
  <si>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</si>
  <si>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</si>
  <si>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</si>
  <si>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</si>
  <si>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</si>
  <si>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</si>
  <si>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</si>
  <si>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</si>
  <si>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</si>
  <si>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</si>
  <si>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</si>
  <si>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</si>
  <si>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</si>
  <si>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</si>
  <si>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</si>
  <si>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</si>
  <si>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</si>
  <si>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</si>
  <si>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</si>
  <si>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</si>
  <si>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</si>
  <si>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</si>
  <si>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</si>
  <si>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</si>
  <si>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</si>
  <si>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</si>
  <si>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</si>
  <si>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</si>
  <si>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</si>
  <si>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</si>
  <si>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</si>
  <si>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</si>
  <si>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</si>
  <si>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</si>
  <si>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</si>
  <si>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</si>
  <si>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</si>
  <si>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</si>
  <si>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</si>
  <si>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</si>
  <si>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</si>
  <si>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</si>
  <si>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</si>
  <si>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</si>
  <si>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</si>
  <si>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</si>
  <si>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</si>
  <si>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</si>
  <si>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</si>
  <si>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</si>
  <si>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</si>
  <si>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</si>
  <si>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</si>
  <si>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</si>
  <si>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</si>
  <si>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</si>
  <si>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</si>
  <si>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</si>
  <si>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</si>
  <si>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</si>
  <si>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</si>
  <si>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</si>
  <si>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</si>
  <si>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</si>
  <si>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</si>
  <si>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</si>
  <si>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</si>
  <si>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</si>
  <si>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</si>
  <si>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</si>
  <si>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</si>
  <si>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</si>
  <si>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</si>
  <si>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</si>
  <si>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</si>
  <si>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</si>
  <si>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</si>
  <si>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</si>
  <si>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</si>
  <si>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</si>
  <si>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</si>
  <si>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</si>
  <si>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</si>
  <si>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</si>
  <si>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</si>
  <si>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</si>
  <si>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</si>
  <si>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</si>
  <si>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</si>
  <si>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</si>
  <si>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</si>
  <si>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</si>
  <si>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</si>
  <si>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</si>
  <si>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</si>
  <si>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</si>
  <si>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</si>
  <si>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</si>
  <si>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</si>
  <si>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</si>
  <si>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</si>
  <si>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</si>
  <si>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</si>
  <si>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</si>
  <si>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</si>
  <si>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</si>
  <si>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</si>
  <si>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</si>
  <si>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</si>
  <si>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</si>
  <si>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</si>
  <si>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</si>
  <si>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</si>
  <si>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</si>
  <si>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</si>
  <si>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</si>
  <si>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</si>
  <si>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</si>
  <si>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</si>
  <si>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</si>
  <si>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</si>
  <si>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</si>
  <si>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</si>
  <si>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</si>
  <si>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</si>
  <si>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</si>
  <si>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</si>
  <si>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</si>
  <si>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</si>
  <si>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</si>
  <si>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</si>
  <si>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</si>
  <si>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</si>
  <si>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</si>
  <si>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</si>
  <si>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</si>
  <si>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</si>
  <si>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</si>
  <si>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</si>
  <si>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</si>
  <si>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</si>
  <si>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</si>
  <si>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</si>
  <si>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</si>
  <si>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</si>
  <si>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</si>
  <si>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</si>
  <si>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</si>
  <si>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</si>
  <si>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</si>
  <si>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</si>
  <si>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</si>
  <si>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</si>
  <si>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</si>
  <si>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</si>
  <si>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</si>
  <si>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</si>
  <si>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</si>
  <si>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</si>
  <si>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</si>
  <si>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</si>
  <si>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</si>
  <si>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</si>
  <si>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</si>
  <si>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</si>
  <si>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</si>
  <si>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</si>
  <si>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</si>
  <si>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</si>
  <si>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</si>
  <si>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</si>
  <si>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</si>
  <si>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</si>
  <si>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</si>
  <si>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</si>
  <si>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</si>
  <si>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</si>
  <si>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</si>
  <si>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</si>
  <si>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</si>
  <si>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</si>
  <si>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</si>
  <si>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</si>
  <si>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</si>
  <si>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</si>
  <si>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</si>
  <si>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</si>
  <si>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</si>
  <si>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</si>
  <si>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</si>
  <si>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</si>
  <si>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</si>
  <si>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</si>
  <si>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</si>
  <si>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</si>
  <si>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</si>
  <si>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</si>
  <si>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</si>
  <si>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</si>
  <si>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</si>
  <si>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</si>
  <si>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</si>
  <si>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</si>
  <si>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</si>
  <si>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</si>
  <si>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</si>
  <si>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</si>
  <si>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</si>
  <si>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</si>
  <si>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</si>
  <si>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</si>
  <si>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</si>
  <si>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</si>
  <si>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</si>
  <si>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</si>
  <si>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</si>
  <si>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</si>
  <si>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</si>
  <si>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</si>
  <si>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</si>
  <si>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</si>
  <si>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</si>
  <si>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</si>
  <si>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</si>
  <si>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</si>
  <si>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</si>
  <si>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</si>
  <si>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</si>
  <si>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</si>
  <si>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</si>
  <si>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</si>
  <si>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</si>
  <si>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</si>
  <si>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</si>
  <si>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</si>
  <si>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</si>
  <si>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</si>
  <si>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</si>
  <si>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</si>
  <si>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</si>
  <si>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</si>
  <si>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</si>
  <si>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</si>
  <si>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</si>
  <si>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</si>
  <si>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</si>
  <si>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</si>
  <si>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</si>
  <si>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</si>
  <si>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</si>
  <si>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</si>
  <si>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</si>
  <si>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</si>
  <si>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</si>
  <si>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</si>
  <si>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</si>
  <si>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</si>
  <si>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</si>
  <si>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</si>
  <si>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</si>
  <si>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</si>
  <si>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</si>
  <si>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</si>
  <si>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</si>
  <si>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</si>
  <si>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</si>
  <si>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</si>
  <si>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</si>
  <si>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</si>
  <si>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</si>
  <si>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</si>
  <si>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</si>
  <si>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</si>
  <si>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</si>
  <si>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</si>
  <si>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</si>
  <si>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</si>
  <si>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</si>
  <si>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</si>
  <si>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</si>
  <si>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</si>
  <si>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</si>
  <si>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</si>
  <si>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</si>
  <si>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</si>
  <si>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</si>
  <si>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</si>
  <si>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</si>
  <si>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</si>
  <si>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</si>
  <si>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</si>
  <si>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</si>
  <si>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</si>
  <si>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</si>
  <si>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</si>
  <si>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</si>
  <si>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</si>
  <si>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</si>
  <si>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</si>
  <si>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</si>
  <si>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</si>
  <si>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</si>
  <si>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</si>
  <si>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</si>
  <si>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</si>
  <si>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</si>
  <si>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</si>
  <si>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</si>
  <si>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</si>
  <si>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</si>
  <si>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</si>
  <si>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</si>
  <si>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</si>
  <si>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</si>
  <si>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</si>
  <si>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</si>
  <si>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</si>
  <si>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</si>
  <si>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</si>
  <si>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</si>
  <si>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</si>
  <si>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</si>
  <si>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</si>
  <si>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</si>
  <si>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</si>
  <si>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</si>
  <si>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</si>
  <si>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</si>
  <si>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</si>
  <si>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</si>
  <si>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</si>
  <si>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</si>
  <si>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</si>
  <si>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</si>
  <si>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</si>
  <si>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</si>
  <si>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</si>
  <si>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</si>
  <si>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</si>
  <si>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</si>
  <si>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</si>
  <si>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</si>
  <si>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</si>
  <si>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</si>
  <si>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</si>
  <si>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</si>
  <si>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</si>
  <si>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</si>
  <si>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</si>
  <si>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</si>
  <si>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</si>
  <si>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</si>
  <si>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</si>
  <si>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</si>
  <si>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</si>
  <si>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</si>
  <si>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</si>
  <si>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</si>
  <si>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</si>
  <si>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</si>
  <si>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</si>
  <si>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</si>
  <si>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</si>
  <si>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</si>
  <si>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</si>
  <si>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</si>
  <si>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</si>
  <si>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</si>
  <si>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</si>
  <si>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</si>
  <si>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</si>
  <si>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</si>
  <si>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</si>
  <si>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</si>
  <si>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</si>
  <si>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</si>
  <si>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</si>
  <si>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</si>
  <si>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</si>
  <si>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</si>
  <si>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</si>
  <si>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</si>
  <si>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</si>
  <si>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</si>
  <si>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</si>
  <si>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</si>
  <si>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</si>
  <si>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</si>
  <si>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</si>
  <si>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</si>
  <si>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</si>
  <si>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</si>
  <si>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</si>
  <si>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</si>
  <si>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</si>
  <si>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</si>
  <si>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</si>
  <si>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</si>
  <si>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</si>
  <si>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</si>
  <si>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</si>
  <si>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</si>
  <si>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</si>
  <si>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</si>
  <si>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</si>
  <si>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</si>
  <si>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</si>
  <si>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</si>
  <si>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</si>
  <si>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</si>
  <si>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</si>
  <si>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</si>
  <si>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</si>
  <si>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</si>
  <si>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</si>
  <si>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</si>
  <si>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</si>
  <si>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</si>
  <si>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</si>
  <si>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</si>
  <si>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</si>
  <si>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</si>
  <si>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</si>
  <si>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</si>
  <si>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</si>
  <si>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</si>
  <si>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</si>
  <si>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</si>
  <si>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</si>
  <si>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</si>
  <si>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</si>
  <si>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</si>
  <si>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</si>
  <si>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</si>
  <si>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</si>
  <si>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</si>
  <si>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</si>
  <si>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</si>
  <si>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</si>
  <si>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</si>
  <si>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</si>
  <si>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</si>
  <si>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</si>
  <si>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</si>
  <si>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</si>
  <si>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</si>
  <si>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</si>
  <si>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</si>
  <si>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</si>
  <si>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</si>
  <si>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</si>
  <si>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</si>
  <si>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</si>
  <si>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</si>
  <si>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</si>
  <si>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</si>
  <si>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</si>
  <si>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</si>
  <si>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</si>
  <si>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</si>
  <si>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</si>
  <si>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</si>
  <si>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</si>
  <si>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</si>
  <si>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</si>
  <si>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</si>
  <si>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</si>
  <si>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</si>
  <si>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</si>
  <si>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</si>
  <si>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</si>
  <si>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</si>
  <si>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</si>
  <si>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</si>
  <si>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</si>
  <si>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</si>
  <si>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</si>
  <si>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</si>
  <si>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</si>
  <si>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</si>
  <si>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</si>
  <si>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</si>
  <si>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</si>
  <si>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</si>
  <si>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</si>
  <si>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</si>
  <si>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</si>
  <si>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</si>
  <si>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</si>
  <si>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</si>
  <si>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</si>
  <si>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</si>
  <si>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</si>
  <si>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</si>
  <si>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</si>
  <si>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</si>
  <si>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</si>
  <si>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</si>
  <si>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</si>
  <si>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</si>
  <si>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</si>
  <si>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</si>
  <si>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</si>
  <si>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</si>
  <si>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</si>
  <si>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</si>
  <si>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</si>
  <si>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</si>
  <si>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</si>
  <si>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</si>
  <si>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</si>
  <si>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</si>
  <si>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</si>
  <si>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</si>
  <si>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</si>
  <si>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</si>
  <si>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</si>
  <si>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</si>
  <si>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</si>
  <si>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</si>
  <si>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</si>
  <si>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</si>
  <si>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</si>
  <si>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</si>
  <si>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</si>
  <si>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</si>
  <si>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</si>
  <si>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</si>
  <si>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</si>
  <si>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</si>
  <si>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</si>
  <si>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</si>
  <si>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</si>
  <si>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</si>
  <si>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</si>
  <si>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</si>
  <si>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</si>
  <si>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</si>
  <si>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</si>
  <si>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</si>
  <si>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</si>
  <si>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</si>
  <si>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</si>
  <si>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</si>
  <si>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</si>
  <si>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</si>
  <si>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</si>
  <si>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</si>
  <si>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</si>
  <si>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</si>
  <si>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</si>
  <si>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</si>
  <si>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</si>
  <si>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</si>
  <si>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</si>
  <si>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</si>
  <si>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</si>
  <si>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</si>
  <si>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</si>
  <si>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</si>
  <si>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</si>
  <si>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</si>
  <si>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</si>
  <si>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</si>
  <si>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</si>
  <si>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</si>
  <si>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</si>
  <si>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</si>
  <si>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</si>
  <si>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</si>
  <si>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</si>
  <si>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</si>
  <si>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</si>
  <si>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</si>
  <si>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</si>
  <si>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</si>
  <si>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</si>
  <si>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</si>
  <si>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</si>
  <si>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</si>
  <si>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</si>
  <si>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</si>
  <si>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</si>
  <si>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</si>
  <si>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</si>
  <si>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</si>
  <si>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</si>
  <si>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</si>
  <si>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</si>
  <si>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</si>
  <si>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</si>
  <si>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</si>
  <si>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</si>
  <si>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</si>
  <si>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</si>
  <si>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</si>
  <si>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</si>
  <si>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</si>
  <si>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</si>
  <si>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</si>
  <si>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</si>
  <si>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</si>
  <si>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</si>
  <si>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</si>
  <si>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</si>
  <si>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</si>
  <si>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</si>
  <si>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</si>
  <si>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</si>
  <si>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</si>
  <si>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</si>
  <si>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</si>
  <si>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</si>
  <si>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</si>
  <si>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</si>
  <si>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</si>
  <si>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</si>
  <si>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</si>
  <si>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</si>
  <si>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</si>
  <si>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</si>
  <si>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</si>
  <si>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</si>
  <si>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</si>
  <si>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</si>
  <si>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</si>
  <si>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</si>
  <si>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</si>
  <si>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</si>
  <si>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</si>
  <si>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</si>
  <si>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</si>
  <si>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</si>
  <si>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</si>
  <si>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</si>
  <si>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</si>
  <si>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</si>
  <si>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</si>
  <si>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</si>
  <si>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</si>
  <si>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</si>
  <si>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</si>
  <si>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</si>
  <si>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</si>
  <si>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</si>
  <si>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</si>
  <si>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</si>
  <si>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</si>
  <si>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</si>
  <si>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</si>
  <si>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</si>
  <si>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</si>
  <si>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</si>
  <si>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</si>
  <si>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</si>
  <si>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</si>
  <si>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</si>
  <si>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</si>
  <si>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</si>
  <si>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</si>
  <si>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</si>
  <si>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</si>
  <si>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</si>
  <si>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</si>
  <si>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</si>
  <si>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</si>
  <si>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</si>
  <si>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</si>
  <si>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</si>
  <si>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</si>
  <si>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</si>
  <si>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</si>
  <si>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</si>
  <si>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</si>
  <si>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</si>
  <si>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</si>
  <si>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</si>
  <si>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</si>
  <si>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</si>
  <si>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</si>
  <si>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</si>
  <si>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</si>
  <si>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</si>
  <si>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</si>
  <si>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</si>
  <si>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</si>
  <si>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</si>
  <si>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</si>
  <si>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</si>
  <si>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</si>
  <si>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</si>
  <si>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</si>
  <si>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</si>
  <si>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</si>
  <si>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</si>
  <si>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</si>
  <si>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</si>
  <si>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</si>
  <si>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</si>
  <si>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</si>
  <si>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</si>
  <si>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</si>
  <si>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</si>
  <si>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</si>
  <si>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</si>
  <si>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</si>
  <si>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</si>
  <si>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</si>
  <si>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</si>
  <si>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</si>
  <si>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</si>
  <si>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</si>
  <si>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</si>
  <si>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</si>
  <si>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</si>
  <si>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</si>
  <si>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</si>
  <si>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</si>
  <si>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</si>
  <si>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</si>
  <si>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</si>
  <si>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</si>
  <si>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</si>
  <si>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</si>
  <si>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</si>
  <si>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</si>
  <si>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</si>
  <si>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</si>
  <si>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</si>
  <si>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</si>
  <si>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</si>
  <si>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</si>
  <si>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</si>
  <si>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</si>
  <si>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</si>
  <si>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</si>
  <si>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</si>
  <si>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</si>
  <si>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</si>
  <si>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</si>
  <si>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</si>
  <si>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</si>
  <si>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</si>
  <si>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</si>
  <si>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</si>
  <si>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</si>
  <si>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</si>
  <si>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</si>
  <si>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</si>
  <si>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</si>
  <si>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</si>
  <si>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</si>
  <si>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</si>
  <si>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</si>
  <si>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</si>
  <si>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</si>
  <si>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</si>
  <si>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</si>
  <si>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</si>
  <si>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</si>
  <si>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</si>
  <si>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</si>
  <si>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</si>
  <si>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</si>
  <si>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</si>
  <si>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</si>
  <si>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</si>
  <si>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</si>
  <si>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</si>
  <si>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</si>
  <si>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</si>
  <si>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</si>
  <si>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</si>
  <si>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</si>
  <si>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</si>
  <si>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</si>
  <si>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</si>
  <si>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</si>
  <si>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</si>
  <si>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</si>
  <si>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</si>
  <si>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</si>
  <si>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</si>
  <si>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</si>
  <si>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</si>
  <si>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</si>
  <si>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</si>
  <si>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</si>
  <si>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</si>
  <si>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</si>
  <si>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</si>
  <si>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</si>
  <si>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</si>
  <si>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</si>
  <si>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</si>
  <si>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</si>
  <si>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</si>
  <si>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</si>
  <si>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</si>
  <si>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</si>
  <si>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</si>
  <si>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</si>
  <si>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</si>
  <si>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</si>
  <si>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</si>
  <si>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</si>
  <si>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</si>
  <si>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</si>
  <si>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</si>
  <si>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</si>
  <si>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</si>
  <si>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</si>
  <si>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</si>
  <si>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</si>
  <si>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</si>
  <si>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</si>
  <si>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</si>
  <si>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</si>
  <si>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</si>
  <si>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</si>
  <si>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</si>
  <si>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</si>
  <si>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</si>
  <si>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</si>
  <si>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</si>
  <si>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</si>
  <si>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</si>
  <si>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</si>
  <si>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</si>
  <si>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</si>
  <si>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</si>
  <si>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</si>
  <si>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</si>
  <si>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</si>
  <si>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</si>
  <si>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</si>
  <si>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</si>
  <si>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</si>
  <si>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</si>
  <si>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</si>
  <si>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</si>
  <si>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</si>
  <si>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</si>
  <si>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</si>
  <si>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</si>
  <si>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</si>
  <si>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</si>
  <si>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</si>
  <si>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</si>
  <si>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</si>
  <si>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</si>
  <si>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</si>
  <si>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</si>
  <si>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</si>
  <si>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</si>
  <si>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</si>
  <si>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</si>
  <si>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</si>
  <si>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</si>
  <si>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</si>
  <si>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</si>
  <si>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</si>
  <si>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</si>
  <si>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</si>
  <si>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</si>
  <si>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</si>
  <si>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</si>
  <si>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</si>
  <si>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</si>
  <si>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</si>
  <si>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</si>
  <si>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</si>
  <si>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</si>
  <si>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</si>
  <si>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</si>
  <si>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</si>
  <si>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</si>
  <si>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</si>
  <si>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</si>
  <si>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</si>
  <si>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</si>
  <si>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</si>
  <si>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</si>
  <si>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</si>
  <si>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</si>
  <si>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</si>
  <si>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</si>
  <si>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</si>
  <si>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</si>
  <si>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</si>
  <si>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</si>
  <si>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</si>
  <si>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</si>
  <si>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</si>
  <si>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</si>
  <si>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</si>
  <si>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</si>
  <si>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</si>
  <si>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</si>
  <si>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</si>
  <si>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</si>
  <si>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</si>
  <si>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</si>
  <si>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</si>
  <si>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</si>
  <si>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</si>
  <si>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</si>
  <si>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</si>
  <si>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</si>
  <si>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</si>
  <si>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</si>
  <si>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</si>
  <si>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</si>
  <si>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</si>
  <si>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</si>
  <si>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</si>
  <si>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</si>
  <si>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</si>
  <si>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</si>
  <si>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</si>
  <si>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</si>
  <si>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</si>
  <si>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</si>
  <si>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</si>
  <si>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</si>
  <si>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</si>
  <si>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</si>
  <si>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</si>
  <si>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</si>
  <si>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</si>
  <si>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</si>
  <si>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</si>
  <si>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</si>
  <si>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</si>
  <si>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</si>
  <si>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</si>
  <si>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</si>
  <si>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</si>
  <si>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</si>
  <si>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</si>
  <si>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</si>
  <si>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</si>
  <si>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</si>
  <si>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</si>
  <si>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</si>
  <si>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</si>
  <si>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</si>
  <si>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</si>
  <si>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</si>
  <si>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</si>
  <si>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</si>
  <si>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</si>
  <si>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</si>
  <si>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</si>
  <si>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</si>
  <si>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</si>
  <si>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</si>
  <si>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</si>
  <si>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</si>
  <si>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</si>
  <si>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</si>
  <si>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</si>
  <si>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</si>
  <si>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</si>
  <si>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</si>
  <si>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</si>
  <si>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</si>
  <si>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</si>
  <si>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</si>
  <si>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</si>
  <si>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</si>
  <si>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</si>
  <si>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</si>
  <si>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</si>
  <si>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</si>
  <si>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</si>
  <si>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</si>
  <si>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</si>
  <si>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</si>
  <si>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</si>
  <si>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</si>
  <si>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</si>
  <si>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</si>
  <si>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</si>
  <si>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</si>
  <si>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</si>
  <si>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</si>
  <si>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</si>
  <si>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</si>
  <si>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</si>
  <si>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</si>
  <si>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</si>
  <si>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</si>
  <si>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</si>
  <si>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</si>
  <si>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</si>
  <si>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</si>
  <si>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</si>
  <si>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</si>
  <si>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</si>
  <si>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</si>
  <si>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</si>
  <si>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</si>
  <si>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</si>
  <si>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</si>
  <si>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</si>
  <si>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</si>
  <si>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</si>
  <si>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</si>
  <si>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</si>
  <si>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</si>
  <si>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</si>
  <si>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</si>
  <si>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</si>
  <si>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</si>
  <si>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</si>
  <si>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</si>
  <si>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</si>
  <si>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</si>
  <si>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</si>
  <si>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</si>
  <si>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</si>
  <si>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</si>
  <si>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</si>
  <si>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</si>
  <si>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</si>
  <si>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</si>
  <si>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</si>
  <si>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</si>
  <si>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</si>
  <si>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</si>
  <si>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</si>
  <si>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</si>
  <si>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</si>
  <si>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</si>
  <si>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</si>
  <si>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</si>
  <si>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</si>
  <si>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</si>
  <si>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</si>
  <si>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</si>
  <si>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</si>
  <si>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</si>
  <si>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</si>
  <si>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</si>
  <si>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</si>
  <si>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</si>
  <si>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</si>
  <si>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</si>
  <si>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</si>
  <si>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</si>
  <si>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</si>
  <si>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</si>
  <si>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</si>
  <si>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</si>
  <si>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</si>
  <si>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</si>
  <si>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</si>
  <si>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</si>
  <si>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</si>
  <si>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</si>
  <si>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</si>
  <si>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</si>
  <si>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</si>
  <si>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</si>
  <si>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</si>
  <si>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</si>
  <si>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</si>
  <si>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</si>
  <si>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</si>
  <si>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</si>
  <si>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</si>
  <si>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</si>
  <si>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</si>
  <si>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</si>
  <si>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</si>
  <si>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</si>
  <si>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</si>
  <si>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</si>
  <si>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</si>
  <si>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</si>
  <si>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</si>
  <si>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</si>
  <si>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</si>
  <si>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</si>
  <si>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</si>
  <si>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</si>
  <si>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</si>
  <si>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</si>
  <si>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</si>
  <si>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</si>
  <si>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</si>
  <si>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</si>
  <si>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</si>
  <si>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</si>
  <si>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</si>
  <si>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</si>
  <si>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</si>
  <si>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</si>
  <si>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</si>
  <si>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</si>
  <si>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</si>
  <si>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</si>
  <si>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</si>
  <si>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</si>
  <si>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</si>
  <si>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</si>
  <si>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</si>
  <si>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</si>
  <si>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</si>
  <si>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</si>
  <si>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</si>
  <si>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</si>
  <si>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</si>
  <si>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</si>
  <si>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</si>
  <si>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</si>
  <si>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</si>
  <si>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</si>
  <si>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</si>
  <si>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</si>
  <si>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</si>
  <si>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</si>
  <si>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</si>
  <si>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</si>
  <si>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</si>
  <si>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</si>
  <si>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</si>
  <si>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</si>
  <si>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</si>
  <si>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</si>
  <si>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</si>
  <si>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</si>
  <si>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</si>
  <si>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</si>
  <si>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</si>
  <si>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</si>
  <si>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</si>
  <si>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</si>
  <si>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</si>
  <si>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</si>
  <si>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</si>
  <si>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</si>
  <si>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</si>
  <si>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</si>
  <si>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</si>
  <si>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</si>
  <si>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</si>
  <si>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</si>
  <si>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</si>
  <si>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</si>
  <si>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</si>
  <si>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</si>
  <si>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</si>
  <si>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</si>
  <si>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</si>
  <si>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</si>
  <si>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</si>
  <si>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</si>
  <si>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</si>
  <si>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</si>
  <si>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</si>
  <si>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</si>
  <si>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</si>
  <si>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</si>
  <si>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</si>
  <si>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</si>
  <si>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</si>
  <si>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</si>
  <si>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</si>
  <si>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</si>
  <si>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</si>
  <si>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</si>
  <si>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</si>
  <si>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</si>
  <si>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</si>
  <si>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</si>
  <si>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</si>
  <si>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</si>
  <si>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</si>
  <si>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</si>
  <si>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</si>
  <si>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</si>
  <si>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</si>
  <si>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</si>
  <si>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</si>
  <si>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</si>
  <si>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</si>
  <si>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</si>
  <si>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</si>
  <si>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</si>
  <si>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</si>
  <si>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</si>
  <si>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</si>
  <si>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</si>
  <si>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</si>
  <si>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</si>
  <si>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</si>
  <si>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</si>
  <si>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</si>
  <si>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</si>
  <si>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</si>
  <si>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</si>
  <si>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</si>
  <si>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</si>
  <si>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</si>
  <si>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</si>
  <si>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</si>
  <si>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</si>
  <si>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</si>
  <si>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</si>
  <si>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</si>
  <si>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</si>
  <si>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</si>
  <si>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</si>
  <si>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</si>
  <si>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</si>
  <si>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</si>
  <si>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</si>
  <si>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</si>
  <si>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</si>
  <si>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</si>
  <si>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</si>
  <si>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</si>
  <si>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</si>
  <si>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</si>
  <si>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</si>
  <si>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</si>
  <si>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</si>
  <si>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</si>
  <si>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</si>
  <si>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</si>
  <si>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</si>
  <si>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</si>
  <si>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</si>
  <si>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</si>
  <si>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</si>
  <si>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</si>
  <si>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</si>
  <si>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</si>
  <si>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</si>
  <si>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</si>
  <si>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</si>
  <si>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</si>
  <si>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</si>
  <si>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</si>
  <si>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</si>
  <si>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</si>
  <si>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</si>
  <si>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</si>
  <si>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</si>
  <si>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</si>
  <si>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</si>
  <si>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</si>
  <si>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</si>
  <si>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</si>
  <si>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</si>
  <si>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</si>
  <si>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</si>
  <si>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</si>
  <si>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</si>
  <si>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</si>
  <si>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</si>
  <si>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</si>
  <si>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</si>
  <si>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</si>
  <si>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</si>
  <si>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</si>
  <si>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</si>
  <si>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</si>
  <si>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</si>
  <si>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</si>
  <si>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</si>
  <si>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</si>
  <si>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</si>
  <si>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</si>
  <si>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</si>
  <si>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</si>
  <si>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</si>
  <si>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</si>
  <si>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</si>
  <si>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</si>
  <si>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</si>
  <si>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</si>
  <si>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</si>
  <si>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</si>
  <si>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</si>
  <si>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</si>
  <si>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</si>
  <si>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</si>
  <si>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</si>
  <si>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</si>
  <si>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</si>
  <si>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</si>
  <si>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</si>
  <si>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</si>
  <si>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</si>
  <si>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</si>
  <si>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</si>
  <si>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</si>
  <si>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</si>
  <si>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</si>
  <si>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</si>
  <si>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</si>
  <si>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</si>
  <si>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</si>
  <si>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</si>
  <si>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</si>
  <si>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</si>
  <si>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</si>
  <si>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</si>
  <si>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</si>
  <si>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</si>
  <si>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</si>
  <si>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</si>
  <si>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</si>
  <si>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</si>
  <si>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</si>
  <si>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</si>
  <si>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</si>
  <si>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</si>
  <si>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</si>
  <si>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</si>
  <si>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</si>
  <si>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</si>
  <si>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</si>
  <si>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</si>
  <si>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</si>
  <si>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</si>
  <si>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</si>
  <si>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</si>
  <si>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</si>
  <si>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</si>
  <si>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</si>
  <si>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</si>
  <si>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</si>
  <si>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</si>
  <si>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</si>
  <si>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</si>
  <si>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</si>
  <si>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</si>
  <si>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</si>
  <si>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</si>
  <si>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</si>
  <si>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</si>
  <si>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</si>
  <si>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</si>
  <si>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</si>
  <si>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</si>
  <si>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</si>
  <si>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</si>
  <si>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</si>
  <si>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</si>
  <si>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</si>
  <si>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</si>
  <si>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</si>
  <si>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</si>
  <si>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</si>
  <si>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</si>
  <si>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</si>
  <si>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</si>
  <si>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</si>
  <si>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</si>
  <si>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</si>
  <si>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</si>
  <si>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</si>
  <si>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</si>
  <si>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</si>
  <si>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</si>
  <si>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</si>
  <si>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</si>
  <si>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</si>
  <si>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</si>
  <si>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</si>
  <si>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</si>
  <si>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</si>
  <si>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</si>
  <si>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</si>
  <si>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</si>
  <si>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</si>
  <si>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</si>
  <si>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</si>
  <si>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</si>
  <si>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</si>
  <si>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</si>
  <si>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</si>
  <si>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</si>
  <si>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</si>
  <si>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</si>
  <si>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</si>
  <si>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</si>
  <si>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</si>
  <si>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</si>
  <si>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</si>
  <si>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</si>
  <si>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</si>
  <si>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</si>
  <si>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</si>
  <si>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</si>
  <si>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</si>
  <si>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</si>
  <si>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</si>
  <si>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</si>
  <si>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</si>
  <si>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</si>
  <si>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</si>
  <si>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</si>
  <si>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</si>
  <si>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</si>
  <si>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</si>
  <si>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</si>
  <si>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</si>
  <si>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</si>
  <si>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</si>
  <si>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</si>
  <si>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</si>
  <si>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</si>
  <si>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</si>
  <si>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</si>
  <si>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</si>
  <si>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</si>
  <si>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</si>
  <si>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</si>
  <si>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</si>
  <si>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</si>
  <si>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</si>
  <si>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</si>
  <si>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</si>
  <si>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</si>
  <si>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</si>
  <si>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</si>
  <si>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</si>
  <si>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</si>
  <si>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</si>
  <si>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</si>
  <si>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</si>
  <si>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</si>
  <si>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</si>
  <si>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</si>
  <si>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</si>
  <si>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</si>
  <si>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</si>
  <si>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</si>
  <si>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</si>
  <si>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</si>
  <si>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</si>
  <si>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</si>
  <si>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</si>
  <si>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</si>
  <si>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</si>
  <si>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</si>
  <si>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</si>
  <si>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</si>
  <si>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</si>
  <si>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</si>
  <si>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</si>
  <si>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</si>
  <si>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</si>
  <si>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</si>
  <si>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</si>
  <si>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</si>
  <si>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</si>
  <si>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</si>
  <si>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</si>
  <si>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</si>
  <si>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</si>
  <si>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</si>
  <si>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</si>
  <si>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</si>
  <si>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</si>
  <si>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</si>
  <si>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</si>
  <si>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</si>
  <si>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</si>
  <si>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</si>
  <si>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</si>
  <si>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</si>
  <si>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</si>
  <si>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</si>
  <si>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</si>
  <si>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</si>
  <si>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</si>
  <si>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</si>
  <si>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</si>
  <si>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</si>
  <si>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</si>
  <si>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</si>
  <si>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</si>
  <si>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</si>
  <si>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</si>
  <si>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</si>
  <si>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</si>
  <si>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</si>
  <si>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</si>
  <si>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</si>
  <si>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</si>
  <si>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</si>
  <si>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</si>
  <si>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</si>
  <si>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</si>
  <si>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</si>
  <si>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</si>
  <si>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</si>
  <si>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</si>
  <si>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</si>
  <si>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</si>
  <si>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</si>
  <si>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</si>
  <si>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</si>
  <si>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</si>
  <si>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</si>
  <si>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</si>
  <si>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</si>
  <si>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</si>
  <si>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</si>
  <si>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</si>
  <si>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</si>
  <si>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</si>
  <si>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</si>
  <si>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</si>
  <si>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</si>
  <si>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</si>
  <si>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</si>
  <si>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</si>
  <si>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</si>
  <si>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</si>
  <si>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</si>
  <si>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</si>
  <si>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</si>
  <si>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</si>
  <si>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</si>
  <si>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</si>
  <si>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</si>
  <si>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</si>
  <si>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</si>
  <si>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</si>
  <si>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</si>
  <si>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</si>
  <si>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</si>
  <si>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</si>
  <si>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</si>
  <si>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</si>
  <si>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</si>
  <si>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</si>
  <si>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</si>
  <si>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</si>
  <si>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</si>
  <si>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</si>
  <si>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</si>
  <si>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</si>
  <si>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</si>
  <si>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</si>
  <si>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</si>
  <si>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</si>
  <si>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</si>
  <si>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</si>
  <si>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</si>
  <si>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</si>
  <si>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</si>
  <si>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</si>
  <si>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</si>
  <si>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</si>
  <si>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</si>
  <si>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</si>
  <si>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</si>
  <si>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</si>
  <si>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</si>
  <si>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</si>
  <si>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</si>
  <si>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</si>
  <si>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</si>
  <si>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</si>
  <si>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</si>
  <si>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</si>
  <si>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</si>
  <si>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</si>
  <si>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</si>
  <si>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</si>
  <si>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</si>
  <si>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</si>
  <si>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</si>
  <si>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</si>
  <si>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</si>
  <si>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</si>
  <si>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</si>
  <si>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</si>
  <si>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</si>
  <si>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</si>
  <si>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</si>
  <si>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</si>
  <si>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</si>
  <si>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</si>
  <si>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</si>
  <si>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</si>
  <si>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</si>
  <si>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</si>
  <si>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</si>
  <si>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</si>
  <si>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</si>
  <si>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</si>
  <si>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</si>
  <si>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</si>
  <si>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</si>
  <si>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</si>
  <si>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</si>
  <si>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</si>
  <si>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</si>
  <si>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</si>
  <si>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</si>
  <si>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</si>
  <si>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</si>
  <si>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</si>
  <si>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</si>
  <si>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</si>
  <si>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</si>
  <si>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</si>
  <si>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</si>
  <si>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</si>
  <si>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</si>
  <si>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</si>
  <si>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</si>
  <si>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</si>
  <si>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</si>
  <si>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</si>
  <si>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</si>
  <si>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</si>
  <si>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</si>
  <si>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</si>
  <si>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</si>
  <si>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</si>
  <si>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</si>
  <si>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</si>
  <si>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</si>
  <si>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</si>
  <si>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</si>
  <si>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</si>
  <si>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</si>
  <si>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</si>
  <si>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</si>
  <si>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</si>
  <si>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</si>
  <si>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</si>
  <si>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</si>
  <si>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</si>
  <si>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</si>
  <si>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</si>
  <si>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</si>
  <si>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</si>
  <si>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</si>
  <si>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</si>
  <si>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</si>
  <si>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</si>
  <si>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</si>
  <si>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</si>
  <si>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</si>
  <si>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</si>
  <si>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</si>
  <si>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</si>
  <si>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</si>
  <si>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</si>
  <si>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</si>
  <si>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</si>
  <si>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</si>
  <si>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</si>
  <si>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</si>
  <si>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</si>
  <si>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</si>
  <si>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</si>
  <si>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</si>
  <si>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</si>
  <si>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</si>
  <si>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</si>
  <si>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</si>
  <si>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</si>
  <si>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</si>
  <si>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</si>
  <si>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</si>
  <si>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</si>
  <si>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</si>
  <si>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</si>
  <si>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</si>
  <si>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</si>
  <si>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</si>
  <si>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</si>
  <si>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</si>
  <si>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</si>
  <si>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</si>
  <si>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</si>
  <si>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</si>
  <si>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</si>
  <si>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</si>
  <si>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</si>
  <si>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</si>
  <si>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</si>
  <si>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</si>
  <si>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</si>
  <si>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</si>
  <si>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</si>
  <si>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</si>
  <si>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</si>
  <si>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</si>
  <si>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</si>
  <si>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</si>
  <si>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</si>
  <si>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</si>
  <si>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</si>
  <si>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</si>
  <si>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</si>
  <si>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</si>
  <si>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</si>
  <si>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</si>
  <si>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</si>
  <si>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</si>
  <si>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</si>
  <si>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</si>
  <si>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</si>
  <si>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</si>
  <si>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</si>
  <si>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</si>
  <si>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</si>
  <si>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</si>
  <si>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</si>
  <si>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</si>
  <si>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</si>
  <si>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</si>
  <si>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</si>
  <si>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</si>
  <si>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</si>
  <si>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</si>
  <si>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</si>
  <si>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</si>
  <si>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</si>
  <si>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</si>
  <si>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</si>
  <si>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</si>
  <si>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</si>
  <si>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</si>
  <si>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</si>
  <si>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</si>
  <si>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</si>
  <si>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</si>
  <si>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</si>
  <si>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</si>
  <si>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</si>
  <si>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</si>
  <si>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</si>
  <si>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</si>
  <si>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</si>
  <si>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</si>
  <si>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</si>
  <si>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</si>
  <si>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</si>
  <si>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</si>
  <si>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</si>
  <si>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</si>
  <si>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</si>
  <si>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</si>
  <si>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</si>
  <si>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</si>
  <si>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</si>
  <si>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</si>
  <si>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</si>
  <si>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</si>
  <si>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</si>
  <si>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</si>
  <si>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</si>
  <si>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</si>
  <si>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</si>
  <si>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</si>
  <si>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</si>
  <si>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</si>
  <si>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</si>
  <si>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</si>
  <si>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</si>
  <si>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</si>
  <si>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</si>
  <si>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</si>
  <si>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</si>
  <si>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</si>
  <si>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</si>
  <si>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</si>
  <si>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</si>
  <si>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</si>
  <si>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</si>
  <si>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</si>
  <si>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</si>
  <si>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</si>
  <si>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</si>
  <si>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</si>
  <si>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</si>
  <si>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</si>
  <si>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</si>
  <si>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</si>
  <si>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</si>
  <si>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</si>
  <si>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</si>
  <si>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</si>
  <si>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</si>
  <si>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</si>
  <si>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</si>
  <si>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</si>
  <si>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</si>
  <si>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</si>
  <si>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</si>
  <si>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</si>
  <si>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</si>
  <si>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</si>
  <si>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</si>
  <si>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</si>
  <si>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</si>
  <si>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</si>
  <si>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</si>
  <si>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</si>
  <si>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</si>
  <si>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</si>
  <si>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</si>
  <si>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</si>
  <si>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</si>
  <si>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</si>
  <si>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</si>
  <si>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</si>
  <si>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</si>
  <si>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</si>
  <si>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</si>
  <si>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</si>
  <si>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</si>
  <si>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</si>
  <si>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</si>
  <si>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</si>
  <si>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</si>
  <si>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</si>
  <si>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</si>
  <si>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</si>
  <si>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</si>
  <si>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</si>
  <si>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</si>
  <si>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</si>
  <si>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</si>
  <si>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</si>
  <si>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</si>
  <si>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</si>
  <si>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</si>
  <si>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</si>
  <si>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</si>
  <si>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</si>
  <si>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</si>
  <si>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</si>
  <si>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</si>
  <si>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</si>
  <si>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</si>
  <si>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</si>
  <si>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</si>
  <si>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</si>
  <si>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</si>
  <si>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</si>
  <si>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</si>
  <si>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</si>
  <si>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</si>
  <si>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</si>
  <si>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</si>
  <si>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</si>
  <si>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</si>
  <si>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</si>
  <si>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</si>
  <si>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</si>
  <si>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</si>
  <si>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</si>
  <si>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</si>
  <si>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</si>
  <si>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</si>
  <si>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</si>
  <si>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</si>
  <si>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</si>
  <si>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</si>
  <si>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</si>
  <si>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</si>
  <si>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</si>
  <si>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</si>
  <si>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</si>
  <si>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</si>
  <si>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</si>
  <si>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</si>
  <si>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</si>
  <si>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</si>
  <si>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</si>
  <si>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</si>
  <si>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</si>
  <si>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</si>
  <si>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</si>
  <si>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</si>
  <si>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</si>
  <si>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</si>
  <si>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</si>
  <si>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</si>
  <si>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</si>
  <si>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</si>
  <si>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</si>
  <si>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</si>
  <si>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</si>
  <si>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</si>
  <si>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</si>
  <si>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</si>
  <si>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</si>
  <si>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</si>
  <si>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</si>
  <si>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</si>
  <si>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</si>
  <si>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</si>
  <si>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</si>
  <si>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</si>
  <si>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</si>
  <si>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</si>
  <si>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</si>
  <si>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</si>
  <si>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</si>
  <si>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</si>
  <si>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</si>
  <si>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</si>
  <si>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</si>
  <si>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</si>
  <si>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</si>
  <si>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</si>
  <si>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</si>
  <si>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</si>
  <si>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</si>
  <si>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</si>
  <si>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</si>
  <si>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</si>
  <si>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</si>
  <si>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</si>
  <si>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</si>
  <si>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</si>
  <si>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</si>
  <si>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</si>
  <si>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</si>
  <si>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</si>
  <si>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</si>
  <si>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</si>
  <si>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</si>
  <si>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</si>
  <si>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</si>
  <si>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</si>
  <si>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</si>
  <si>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</si>
  <si>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</si>
  <si>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</si>
  <si>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</si>
  <si>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</si>
  <si>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</si>
  <si>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</si>
  <si>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</si>
  <si>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</si>
  <si>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</si>
  <si>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</si>
  <si>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</si>
  <si>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</si>
  <si>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</si>
  <si>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</si>
  <si>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</si>
  <si>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</si>
  <si>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</si>
  <si>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</si>
  <si>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</si>
  <si>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</si>
  <si>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</si>
  <si>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</si>
  <si>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</si>
  <si>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</si>
  <si>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</si>
  <si>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</si>
  <si>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</si>
  <si>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</si>
  <si>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</si>
  <si>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</si>
  <si>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</si>
  <si>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</si>
  <si>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</si>
  <si>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</si>
  <si>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</si>
  <si>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</si>
  <si>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</si>
  <si>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</si>
  <si>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</si>
  <si>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</si>
  <si>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</si>
  <si>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</si>
  <si>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</si>
  <si>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</si>
  <si>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</si>
  <si>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</si>
  <si>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</si>
  <si>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</si>
  <si>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</si>
  <si>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</si>
  <si>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</si>
  <si>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</si>
  <si>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</si>
  <si>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</si>
  <si>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</si>
  <si>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</si>
  <si>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</si>
  <si>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</si>
  <si>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</si>
  <si>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</si>
  <si>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</si>
  <si>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</si>
  <si>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</si>
  <si>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</si>
  <si>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</si>
  <si>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</si>
  <si>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</si>
  <si>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</si>
  <si>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</si>
  <si>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</si>
  <si>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</si>
  <si>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</si>
  <si>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</si>
  <si>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</si>
  <si>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</si>
  <si>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</si>
  <si>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</si>
  <si>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</si>
  <si>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</si>
  <si>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</si>
  <si>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</si>
  <si>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</si>
  <si>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</si>
  <si>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</si>
  <si>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</si>
  <si>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</si>
  <si>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</si>
  <si>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</si>
  <si>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</si>
  <si>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</si>
  <si>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</si>
  <si>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</si>
  <si>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</si>
  <si>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</si>
  <si>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</si>
  <si>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</si>
  <si>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</si>
  <si>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</si>
  <si>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</si>
  <si>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</si>
  <si>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</si>
  <si>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</si>
  <si>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</si>
  <si>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</si>
  <si>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</si>
  <si>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</si>
  <si>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</si>
  <si>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</si>
  <si>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</si>
  <si>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</si>
  <si>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</si>
  <si>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</si>
  <si>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</si>
  <si>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</si>
  <si>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</si>
  <si>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</si>
  <si>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</si>
  <si>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</si>
  <si>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</si>
  <si>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</si>
  <si>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</si>
  <si>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</si>
  <si>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</si>
  <si>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</si>
  <si>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</si>
  <si>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</si>
  <si>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</si>
  <si>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</si>
  <si>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</si>
  <si>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</si>
  <si>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</si>
  <si>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</si>
  <si>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</si>
  <si>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</si>
  <si>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</si>
  <si>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</si>
  <si>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</si>
  <si>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</si>
  <si>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</si>
  <si>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</si>
  <si>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</si>
  <si>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</si>
  <si>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</si>
  <si>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</si>
  <si>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</si>
  <si>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</si>
  <si>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</si>
  <si>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</si>
  <si>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</si>
  <si>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</si>
  <si>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</si>
  <si>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</si>
  <si>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</si>
  <si>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</si>
  <si>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</si>
  <si>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</si>
  <si>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</si>
  <si>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</si>
  <si>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</si>
  <si>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</si>
  <si>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</si>
  <si>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</si>
  <si>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</si>
  <si>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</si>
  <si>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</si>
  <si>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</si>
  <si>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</si>
  <si>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</si>
  <si>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</si>
  <si>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</si>
  <si>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</si>
  <si>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</si>
  <si>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</si>
  <si>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</si>
  <si>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</si>
  <si>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</si>
  <si>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</si>
  <si>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</si>
  <si>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</si>
  <si>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</si>
  <si>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</si>
  <si>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</si>
  <si>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</si>
  <si>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</si>
  <si>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</si>
  <si>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</si>
  <si>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</si>
  <si>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</si>
  <si>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</si>
  <si>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</si>
  <si>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</si>
  <si>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</si>
  <si>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</si>
  <si>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</si>
  <si>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</si>
  <si>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</si>
  <si>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</si>
  <si>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</si>
  <si>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</si>
  <si>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</si>
  <si>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</si>
  <si>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</si>
  <si>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</si>
  <si>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</si>
  <si>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</si>
  <si>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</si>
  <si>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</si>
  <si>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</si>
  <si>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</si>
  <si>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</si>
  <si>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</si>
  <si>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</si>
  <si>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</si>
  <si>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</si>
  <si>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</si>
  <si>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</si>
  <si>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</si>
  <si>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</si>
  <si>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</si>
  <si>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</si>
  <si>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</si>
  <si>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</si>
  <si>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</si>
  <si>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</si>
  <si>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</si>
  <si>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</si>
  <si>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</si>
  <si>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</si>
  <si>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</si>
  <si>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</si>
  <si>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</si>
  <si>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</si>
  <si>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</si>
  <si>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</si>
  <si>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</si>
  <si>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</si>
  <si>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</si>
  <si>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</si>
  <si>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</si>
  <si>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</si>
  <si>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</si>
  <si>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</si>
  <si>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</si>
  <si>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</si>
  <si>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</si>
  <si>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</si>
  <si>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</si>
  <si>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</si>
  <si>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</si>
  <si>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</si>
  <si>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</si>
  <si>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</si>
  <si>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</si>
  <si>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</si>
  <si>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</si>
  <si>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</si>
  <si>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</si>
  <si>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</si>
  <si>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</si>
  <si>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</si>
  <si>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</si>
  <si>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</si>
  <si>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</si>
  <si>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</si>
  <si>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</si>
  <si>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</si>
  <si>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</si>
  <si>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</si>
  <si>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</si>
  <si>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</si>
  <si>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</si>
  <si>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</si>
  <si>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</si>
  <si>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</si>
  <si>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</si>
  <si>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</si>
  <si>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</si>
  <si>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</si>
  <si>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</si>
  <si>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</si>
  <si>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</si>
  <si>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</si>
  <si>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</si>
  <si>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</si>
  <si>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</si>
  <si>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</si>
  <si>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</si>
  <si>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</si>
  <si>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</si>
  <si>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</si>
  <si>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</si>
  <si>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</si>
  <si>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</si>
  <si>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</si>
  <si>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</si>
  <si>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</si>
  <si>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</si>
  <si>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</si>
  <si>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</si>
  <si>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</si>
  <si>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</si>
  <si>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</si>
  <si>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</si>
  <si>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</si>
  <si>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</si>
  <si>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</si>
  <si>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</si>
  <si>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</si>
  <si>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</si>
  <si>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</si>
  <si>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</si>
  <si>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</si>
  <si>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</si>
  <si>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</si>
  <si>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</si>
  <si>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</si>
  <si>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</si>
  <si>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</si>
  <si>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</si>
  <si>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</si>
  <si>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</si>
  <si>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</si>
  <si>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</si>
  <si>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</si>
  <si>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</si>
  <si>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</si>
  <si>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</si>
  <si>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</si>
  <si>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</si>
  <si>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</si>
  <si>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</si>
  <si>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</si>
  <si>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</si>
  <si>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</si>
  <si>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</si>
  <si>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</si>
  <si>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</si>
  <si>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</si>
  <si>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</si>
  <si>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</si>
  <si>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</si>
  <si>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</si>
  <si>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</si>
  <si>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</si>
  <si>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</si>
  <si>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</si>
  <si>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</si>
  <si>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</si>
  <si>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</si>
  <si>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</si>
  <si>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</si>
  <si>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</si>
  <si>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</si>
  <si>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</si>
  <si>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</si>
  <si>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</si>
  <si>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</si>
  <si>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</si>
  <si>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</si>
  <si>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</si>
  <si>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</si>
  <si>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</si>
  <si>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</si>
  <si>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</si>
  <si>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</si>
  <si>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</si>
  <si>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</si>
  <si>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</si>
  <si>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</si>
  <si>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</si>
  <si>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</si>
  <si>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</si>
  <si>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</si>
  <si>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</si>
  <si>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</si>
  <si>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</si>
  <si>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</si>
  <si>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</si>
  <si>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</si>
  <si>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</si>
  <si>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</si>
  <si>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</si>
  <si>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</si>
  <si>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</si>
  <si>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</si>
  <si>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</si>
  <si>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</si>
  <si>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</si>
  <si>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</si>
  <si>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</si>
  <si>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</si>
  <si>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</si>
  <si>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</si>
  <si>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</si>
  <si>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</si>
  <si>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</si>
  <si>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</si>
  <si>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</si>
  <si>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</si>
  <si>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</si>
  <si>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</si>
  <si>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</si>
  <si>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</si>
  <si>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</si>
  <si>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</si>
  <si>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</si>
  <si>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</si>
  <si>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</si>
  <si>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</si>
  <si>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</si>
  <si>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</si>
  <si>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</si>
  <si>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</si>
  <si>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</si>
  <si>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</si>
  <si>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</si>
  <si>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</si>
  <si>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</si>
  <si>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</si>
  <si>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</si>
  <si>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</si>
  <si>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</si>
  <si>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</si>
  <si>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</si>
  <si>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</si>
  <si>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</si>
  <si>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</si>
  <si>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</si>
  <si>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</si>
  <si>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</si>
  <si>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</si>
  <si>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</si>
  <si>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</si>
  <si>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</si>
  <si>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</si>
  <si>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</si>
  <si>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</si>
  <si>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</si>
  <si>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</si>
  <si>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</si>
  <si>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</si>
  <si>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</si>
  <si>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</si>
  <si>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</si>
  <si>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</si>
  <si>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</si>
  <si>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</si>
  <si>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</si>
  <si>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</si>
  <si>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</si>
  <si>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</si>
  <si>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</si>
  <si>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</si>
  <si>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</si>
  <si>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</si>
  <si>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</si>
  <si>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</si>
  <si>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</si>
  <si>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</si>
  <si>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</si>
  <si>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</si>
  <si>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</si>
  <si>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</si>
  <si>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</si>
  <si>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</si>
  <si>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</si>
  <si>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</si>
  <si>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</si>
  <si>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</si>
  <si>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</si>
  <si>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</si>
  <si>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</si>
  <si>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</si>
  <si>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</si>
  <si>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</si>
  <si>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</si>
  <si>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</si>
  <si>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</si>
  <si>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</si>
  <si>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</si>
  <si>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</si>
  <si>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</si>
  <si>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</si>
  <si>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</si>
  <si>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</si>
  <si>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</si>
  <si>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</si>
  <si>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</si>
  <si>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</si>
  <si>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</si>
  <si>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</si>
  <si>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</si>
  <si>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</si>
  <si>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</si>
  <si>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</si>
  <si>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</si>
  <si>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</si>
  <si>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</si>
  <si>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</si>
  <si>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</si>
  <si>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</si>
  <si>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</si>
  <si>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</si>
  <si>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</si>
  <si>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</si>
  <si>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</si>
  <si>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</si>
  <si>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</si>
  <si>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</si>
  <si>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</si>
  <si>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</si>
  <si>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</si>
  <si>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</si>
  <si>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</si>
  <si>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</si>
  <si>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</si>
  <si>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</si>
  <si>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</si>
  <si>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</si>
  <si>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</si>
  <si>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</si>
  <si>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</si>
  <si>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</si>
  <si>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</si>
  <si>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</si>
  <si>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</si>
  <si>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</si>
  <si>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</si>
  <si>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</si>
  <si>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</si>
  <si>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</si>
  <si>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</si>
  <si>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</si>
  <si>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</si>
  <si>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</si>
  <si>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</si>
  <si>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</si>
  <si>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</si>
  <si>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</si>
  <si>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</si>
  <si>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</si>
  <si>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</si>
  <si>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</si>
  <si>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</si>
  <si>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</si>
  <si>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</si>
  <si>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</si>
  <si>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</si>
  <si>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</si>
  <si>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</si>
  <si>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</si>
  <si>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</si>
  <si>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</si>
  <si>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</si>
  <si>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</si>
  <si>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</si>
  <si>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</si>
  <si>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</si>
  <si>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</si>
  <si>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</si>
  <si>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</si>
  <si>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</si>
  <si>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</si>
  <si>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</si>
  <si>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</si>
  <si>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</si>
  <si>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</si>
  <si>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</si>
  <si>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</si>
  <si>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</si>
  <si>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</si>
  <si>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</si>
  <si>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</si>
  <si>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</si>
  <si>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</si>
  <si>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</si>
  <si>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</si>
  <si>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</si>
  <si>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</si>
  <si>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</si>
  <si>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</si>
  <si>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</si>
  <si>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</si>
  <si>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</si>
  <si>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</si>
  <si>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</si>
  <si>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</si>
  <si>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</si>
  <si>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</si>
  <si>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</si>
  <si>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</si>
  <si>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</si>
  <si>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</si>
  <si>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</si>
  <si>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</si>
  <si>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</si>
  <si>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</si>
  <si>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</si>
  <si>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</si>
  <si>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</si>
  <si>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</si>
  <si>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</si>
  <si>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</si>
  <si>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</si>
  <si>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</si>
  <si>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</si>
  <si>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</si>
  <si>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</si>
  <si>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</si>
  <si>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</si>
  <si>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</si>
  <si>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</si>
  <si>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</si>
  <si>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</si>
  <si>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</si>
  <si>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</si>
  <si>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</si>
  <si>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</si>
  <si>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</si>
  <si>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</si>
  <si>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</si>
  <si>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</si>
  <si>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</si>
  <si>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</si>
  <si>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</si>
  <si>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</si>
  <si>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</si>
  <si>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</si>
  <si>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</si>
  <si>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</si>
  <si>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</si>
  <si>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</si>
  <si>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</si>
  <si>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</si>
  <si>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</si>
  <si>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</si>
  <si>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</si>
  <si>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</si>
  <si>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</si>
  <si>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</si>
  <si>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</si>
  <si>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</si>
  <si>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</si>
  <si>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</si>
  <si>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</si>
  <si>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</si>
  <si>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</si>
  <si>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</si>
  <si>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</si>
  <si>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</si>
  <si>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</si>
  <si>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</si>
  <si>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</si>
  <si>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</si>
  <si>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</si>
  <si>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</si>
  <si>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</si>
  <si>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</si>
  <si>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</si>
  <si>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</si>
  <si>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</si>
  <si>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</si>
  <si>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</si>
  <si>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</si>
  <si>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</si>
  <si>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</si>
  <si>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</si>
  <si>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</si>
  <si>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</si>
  <si>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</si>
  <si>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</si>
  <si>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</si>
  <si>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</si>
  <si>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</si>
  <si>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</si>
  <si>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</si>
  <si>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</si>
  <si>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</si>
  <si>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</si>
  <si>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</si>
  <si>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</si>
  <si>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</si>
  <si>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</si>
  <si>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</si>
  <si>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</si>
  <si>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</si>
  <si>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</si>
  <si>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</si>
  <si>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</si>
  <si>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</si>
  <si>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</si>
  <si>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</si>
  <si>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</si>
  <si>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</si>
  <si>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</si>
  <si>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</si>
  <si>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</si>
  <si>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</si>
  <si>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</si>
  <si>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</si>
  <si>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</si>
  <si>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</si>
  <si>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</si>
  <si>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</si>
  <si>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</si>
  <si>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</si>
  <si>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</si>
  <si>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</si>
  <si>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</si>
  <si>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</si>
  <si>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</si>
  <si>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</si>
  <si>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</si>
  <si>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</si>
  <si>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</si>
  <si>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</si>
  <si>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</si>
  <si>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</si>
  <si>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</si>
  <si>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</si>
  <si>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</si>
  <si>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</si>
  <si>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</si>
  <si>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</si>
  <si>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</si>
  <si>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</si>
  <si>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</si>
  <si>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</si>
  <si>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</si>
  <si>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</si>
  <si>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</si>
  <si>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</si>
  <si>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</si>
  <si>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</si>
  <si>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</si>
  <si>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</si>
  <si>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</si>
  <si>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</si>
  <si>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</si>
  <si>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</si>
  <si>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</si>
  <si>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</si>
  <si>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</si>
  <si>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</si>
  <si>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</si>
  <si>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</si>
  <si>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</si>
  <si>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</si>
  <si>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</si>
  <si>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</si>
  <si>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</si>
  <si>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</si>
  <si>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</si>
  <si>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</si>
  <si>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</si>
  <si>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</si>
  <si>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</si>
  <si>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</si>
  <si>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</si>
  <si>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</si>
  <si>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</si>
  <si>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</si>
  <si>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</si>
  <si>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</si>
  <si>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</si>
  <si>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</si>
  <si>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</si>
  <si>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</si>
  <si>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</si>
  <si>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</si>
  <si>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</si>
  <si>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</si>
  <si>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</si>
  <si>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</si>
  <si>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</si>
  <si>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</si>
  <si>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</si>
  <si>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</si>
  <si>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</si>
  <si>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</si>
  <si>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</si>
  <si>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</si>
  <si>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</si>
  <si>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</si>
  <si>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</si>
  <si>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</si>
  <si>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</si>
  <si>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</si>
  <si>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</si>
  <si>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</si>
  <si>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</si>
  <si>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</si>
  <si>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</si>
  <si>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</si>
  <si>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</si>
  <si>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</si>
  <si>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</si>
  <si>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</si>
  <si>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</si>
  <si>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</si>
  <si>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</si>
  <si>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</si>
  <si>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</si>
  <si>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</si>
  <si>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</si>
  <si>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</si>
  <si>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</si>
  <si>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</si>
  <si>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</si>
  <si>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</si>
  <si>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</si>
  <si>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</si>
  <si>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</si>
  <si>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</si>
  <si>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</si>
  <si>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</si>
  <si>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</si>
  <si>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</si>
  <si>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</si>
  <si>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</si>
  <si>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</si>
  <si>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</si>
  <si>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</si>
  <si>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</si>
  <si>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</si>
  <si>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</si>
  <si>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</si>
  <si>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</si>
  <si>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</si>
  <si>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</si>
  <si>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</si>
  <si>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</si>
  <si>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</si>
  <si>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</si>
  <si>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</si>
  <si>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</si>
  <si>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</si>
  <si>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</si>
  <si>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</si>
  <si>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</si>
  <si>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</si>
  <si>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</si>
  <si>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</si>
  <si>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</si>
  <si>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</si>
  <si>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</si>
  <si>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</si>
  <si>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</si>
  <si>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</si>
  <si>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</si>
  <si>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</si>
  <si>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</si>
  <si>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</si>
  <si>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</si>
  <si>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</si>
  <si>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</si>
  <si>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</si>
  <si>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</si>
  <si>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</si>
  <si>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</si>
  <si>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</si>
  <si>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</si>
  <si>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</si>
  <si>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</si>
  <si>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</si>
  <si>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</si>
  <si>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</si>
  <si>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</si>
  <si>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</si>
  <si>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</si>
  <si>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</si>
  <si>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</si>
  <si>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</si>
  <si>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</si>
  <si>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</si>
  <si>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</si>
  <si>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</si>
  <si>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</si>
  <si>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</si>
  <si>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</si>
  <si>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</si>
  <si>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</si>
  <si>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</si>
  <si>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</si>
  <si>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</si>
  <si>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</si>
  <si>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</si>
  <si>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</si>
  <si>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</si>
  <si>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</si>
  <si>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</si>
  <si>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</si>
  <si>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</si>
  <si>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</si>
  <si>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</si>
  <si>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</si>
  <si>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</si>
  <si>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</si>
  <si>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</si>
  <si>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</si>
  <si>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</si>
  <si>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</si>
  <si>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</si>
  <si>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</si>
  <si>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</si>
  <si>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</si>
  <si>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</si>
  <si>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</si>
  <si>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</si>
  <si>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</si>
  <si>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</si>
  <si>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</si>
  <si>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</si>
  <si>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</si>
  <si>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</si>
  <si>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</si>
  <si>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</si>
  <si>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</si>
  <si>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</si>
  <si>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</si>
  <si>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</si>
  <si>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</si>
  <si>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</si>
  <si>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</si>
  <si>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</si>
  <si>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</si>
  <si>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</si>
  <si>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</si>
  <si>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</si>
  <si>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</si>
  <si>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</si>
  <si>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</si>
  <si>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</si>
  <si>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</si>
  <si>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</si>
  <si>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</si>
  <si>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</si>
  <si>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</si>
  <si>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</si>
  <si>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</si>
  <si>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</si>
  <si>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</si>
  <si>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</si>
  <si>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</si>
  <si>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</si>
  <si>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</si>
  <si>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</si>
  <si>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</si>
  <si>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</si>
  <si>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</si>
  <si>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</si>
  <si>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</si>
  <si>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</si>
  <si>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</si>
  <si>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</si>
  <si>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</si>
  <si>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</si>
  <si>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</si>
  <si>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</si>
  <si>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</si>
  <si>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</si>
  <si>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</si>
  <si>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</si>
  <si>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</si>
  <si>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</si>
  <si>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</si>
  <si>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</si>
  <si>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</si>
  <si>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</si>
  <si>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</si>
  <si>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</si>
  <si>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</si>
  <si>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</si>
  <si>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</si>
  <si>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</si>
  <si>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</si>
  <si>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</si>
  <si>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</si>
  <si>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</si>
  <si>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</si>
  <si>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</si>
  <si>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</si>
  <si>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</si>
  <si>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</si>
  <si>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</si>
  <si>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</si>
  <si>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</si>
  <si>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</si>
  <si>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</si>
  <si>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</si>
  <si>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</si>
  <si>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</si>
  <si>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</si>
  <si>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</si>
  <si>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</si>
  <si>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</si>
  <si>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</si>
  <si>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</si>
  <si>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</si>
  <si>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</si>
  <si>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</si>
  <si>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</si>
  <si>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</si>
  <si>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</si>
  <si>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</si>
  <si>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</si>
  <si>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</si>
  <si>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</si>
  <si>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</si>
  <si>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</si>
  <si>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</si>
  <si>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</si>
  <si>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</si>
  <si>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</si>
  <si>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</si>
  <si>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</si>
  <si>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</si>
  <si>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</si>
  <si>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</si>
  <si>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</si>
  <si>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</si>
  <si>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</si>
  <si>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</si>
  <si>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</si>
  <si>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</si>
  <si>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</si>
  <si>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</si>
  <si>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</si>
  <si>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</si>
  <si>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</si>
  <si>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</si>
  <si>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</si>
  <si>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</si>
  <si>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</si>
  <si>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</si>
  <si>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</si>
  <si>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</si>
  <si>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</si>
  <si>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</si>
  <si>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</si>
  <si>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</si>
  <si>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</si>
  <si>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</si>
  <si>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</si>
  <si>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</si>
  <si>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</si>
  <si>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</si>
  <si>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</si>
  <si>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</si>
  <si>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</si>
  <si>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</si>
  <si>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</si>
  <si>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</si>
  <si>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</si>
  <si>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</si>
  <si>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</si>
  <si>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</si>
  <si>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</si>
  <si>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</si>
  <si>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</si>
  <si>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</si>
  <si>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</si>
  <si>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</si>
  <si>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</si>
  <si>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</si>
  <si>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</si>
  <si>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</si>
  <si>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</si>
  <si>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</si>
  <si>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</si>
  <si>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</si>
  <si>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</si>
  <si>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</si>
  <si>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</si>
  <si>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</si>
  <si>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</si>
  <si>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</si>
  <si>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</si>
  <si>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</si>
  <si>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</si>
  <si>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</si>
  <si>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</si>
  <si>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</si>
  <si>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</si>
  <si>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</si>
  <si>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</si>
  <si>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</si>
  <si>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</si>
  <si>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</si>
  <si>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</si>
  <si>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</si>
  <si>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</si>
  <si>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</si>
  <si>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</si>
  <si>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</si>
  <si>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</si>
  <si>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</si>
  <si>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</si>
  <si>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</si>
  <si>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</si>
  <si>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</si>
  <si>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</si>
  <si>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</si>
  <si>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</si>
  <si>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</si>
  <si>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</si>
  <si>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</si>
  <si>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</si>
  <si>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</si>
  <si>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</si>
  <si>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</si>
  <si>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</si>
  <si>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</si>
  <si>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</si>
  <si>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</si>
  <si>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</si>
  <si>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</si>
  <si>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</si>
  <si>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</si>
  <si>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</si>
  <si>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</si>
  <si>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</si>
  <si>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</si>
  <si>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</si>
  <si>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</si>
  <si>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</si>
  <si>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</si>
  <si>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</si>
  <si>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</si>
  <si>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</si>
  <si>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</si>
  <si>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</si>
  <si>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</si>
  <si>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</si>
  <si>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</si>
  <si>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</si>
  <si>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</si>
  <si>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</si>
  <si>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</si>
  <si>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</si>
  <si>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</si>
  <si>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</si>
  <si>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</si>
  <si>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</si>
  <si>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</si>
  <si>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</si>
  <si>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</si>
  <si>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</si>
  <si>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</si>
  <si>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</si>
  <si>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</si>
  <si>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</si>
  <si>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</si>
  <si>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</si>
  <si>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</si>
  <si>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</si>
  <si>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</si>
  <si>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</si>
  <si>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</si>
  <si>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</si>
  <si>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</si>
  <si>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</si>
  <si>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</si>
  <si>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</si>
  <si>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</si>
  <si>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</si>
  <si>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</si>
  <si>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</si>
  <si>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</si>
  <si>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</si>
  <si>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</si>
  <si>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</si>
  <si>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</si>
  <si>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</si>
  <si>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</si>
  <si>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</si>
  <si>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</si>
  <si>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</si>
  <si>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</si>
  <si>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</si>
  <si>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</si>
  <si>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</si>
  <si>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</si>
  <si>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</si>
  <si>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</si>
  <si>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</si>
  <si>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</si>
  <si>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</si>
  <si>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</si>
  <si>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</si>
  <si>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</si>
  <si>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</si>
  <si>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</si>
  <si>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</si>
  <si>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</si>
  <si>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</si>
  <si>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</si>
  <si>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</si>
  <si>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</si>
  <si>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</si>
  <si>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</si>
  <si>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</si>
  <si>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</si>
  <si>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</si>
  <si>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</si>
  <si>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</si>
  <si>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</si>
  <si>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</si>
  <si>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</si>
  <si>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</si>
  <si>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</si>
  <si>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</si>
  <si>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</si>
  <si>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</si>
  <si>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</si>
  <si>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</si>
  <si>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</si>
  <si>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</si>
  <si>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</si>
  <si>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</si>
  <si>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</si>
  <si>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</si>
  <si>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</si>
  <si>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</si>
  <si>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</si>
  <si>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</si>
  <si>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</si>
  <si>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</si>
  <si>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</si>
  <si>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</si>
  <si>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</si>
  <si>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</si>
  <si>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</si>
  <si>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</si>
  <si>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</si>
  <si>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</si>
  <si>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</si>
  <si>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</si>
  <si>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</si>
  <si>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</si>
  <si>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</si>
  <si>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</si>
  <si>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</si>
  <si>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</si>
  <si>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</si>
  <si>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</si>
  <si>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</si>
  <si>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</si>
  <si>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</si>
  <si>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</si>
  <si>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</si>
  <si>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</si>
  <si>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</si>
  <si>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</si>
  <si>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</si>
  <si>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</si>
  <si>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</si>
  <si>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</si>
  <si>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</si>
  <si>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</si>
  <si>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</si>
  <si>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</si>
  <si>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</si>
  <si>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</si>
  <si>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</si>
  <si>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</si>
  <si>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</si>
  <si>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</si>
  <si>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</si>
  <si>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</si>
  <si>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</si>
  <si>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</si>
  <si>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</si>
  <si>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</si>
  <si>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</si>
  <si>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</si>
  <si>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</si>
  <si>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</si>
  <si>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</si>
  <si>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</si>
  <si>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</si>
  <si>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</si>
  <si>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</si>
  <si>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</si>
  <si>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</si>
  <si>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</si>
  <si>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</si>
  <si>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</si>
  <si>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</si>
  <si>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</si>
  <si>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</si>
  <si>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</si>
  <si>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</si>
  <si>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</si>
  <si>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</si>
  <si>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</si>
  <si>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</si>
  <si>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</si>
  <si>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</si>
  <si>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</si>
  <si>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</si>
  <si>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</si>
  <si>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</si>
  <si>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</si>
  <si>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</si>
  <si>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</si>
  <si>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</si>
  <si>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</si>
  <si>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</si>
  <si>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</si>
  <si>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</si>
  <si>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</si>
  <si>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</si>
  <si>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</si>
  <si>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</si>
  <si>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</si>
  <si>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</si>
  <si>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</si>
  <si>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</si>
  <si>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</si>
  <si>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</si>
  <si>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</si>
  <si>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</si>
  <si>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</si>
  <si>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</si>
  <si>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</si>
  <si>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</si>
  <si>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</si>
  <si>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</si>
  <si>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</si>
  <si>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</si>
  <si>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</si>
  <si>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</si>
  <si>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</si>
  <si>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</si>
  <si>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</si>
  <si>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</si>
  <si>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</si>
  <si>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</si>
  <si>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</si>
  <si>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</si>
  <si>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</si>
  <si>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</si>
  <si>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</si>
  <si>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</si>
  <si>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</si>
  <si>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</si>
  <si>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</si>
  <si>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</si>
  <si>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</si>
  <si>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</si>
  <si>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</si>
  <si>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</si>
  <si>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</si>
  <si>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</si>
  <si>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</si>
  <si>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</si>
  <si>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</si>
  <si>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</si>
  <si>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</si>
  <si>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</si>
  <si>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</si>
  <si>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</si>
  <si>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</si>
  <si>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</si>
  <si>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</si>
  <si>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</si>
  <si>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</si>
  <si>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</si>
  <si>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</si>
  <si>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</si>
  <si>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</si>
  <si>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</si>
  <si>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</si>
  <si>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</si>
  <si>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</si>
  <si>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</si>
  <si>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</si>
  <si>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</si>
  <si>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</si>
  <si>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</si>
  <si>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</si>
  <si>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</si>
  <si>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</si>
  <si>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</si>
  <si>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</si>
  <si>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</si>
  <si>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</si>
  <si>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</si>
  <si>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</si>
  <si>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</si>
  <si>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</si>
  <si>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</si>
  <si>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</si>
  <si>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</si>
  <si>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</si>
  <si>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</si>
  <si>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</si>
  <si>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</si>
  <si>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</si>
  <si>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</si>
  <si>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</si>
  <si>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</si>
  <si>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</si>
  <si>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</si>
  <si>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</si>
  <si>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</si>
  <si>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</si>
  <si>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</si>
  <si>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</si>
  <si>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</si>
  <si>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</si>
  <si>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</si>
  <si>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</si>
  <si>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</si>
  <si>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</si>
  <si>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</si>
  <si>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</si>
  <si>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</si>
  <si>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</si>
  <si>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</si>
  <si>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</si>
  <si>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</si>
  <si>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</si>
  <si>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</si>
  <si>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</si>
  <si>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</si>
  <si>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</si>
  <si>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</si>
  <si>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</si>
  <si>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</si>
  <si>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</si>
  <si>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</si>
  <si>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</si>
  <si>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</si>
  <si>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</si>
  <si>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</si>
  <si>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</si>
  <si>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</si>
  <si>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</si>
  <si>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</si>
  <si>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</si>
  <si>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</si>
  <si>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</si>
  <si>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</si>
  <si>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</si>
  <si>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</si>
  <si>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</si>
  <si>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</si>
  <si>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</si>
  <si>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</si>
  <si>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</si>
  <si>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</si>
  <si>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</si>
  <si>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</si>
  <si>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</si>
  <si>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</si>
  <si>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</si>
  <si>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</si>
  <si>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</si>
  <si>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</si>
  <si>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</si>
  <si>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</si>
  <si>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</si>
  <si>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</si>
  <si>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</si>
  <si>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</si>
  <si>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</si>
  <si>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</si>
  <si>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</si>
  <si>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</si>
  <si>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</si>
  <si>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</si>
  <si>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</si>
  <si>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</si>
  <si>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</si>
  <si>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</si>
  <si>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</si>
  <si>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</si>
  <si>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</si>
  <si>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</si>
  <si>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</si>
  <si>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</si>
  <si>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</si>
  <si>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</si>
  <si>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</si>
  <si>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</si>
  <si>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</si>
  <si>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</si>
  <si>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</si>
  <si>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</si>
  <si>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</si>
  <si>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</si>
  <si>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</si>
  <si>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</si>
  <si>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</si>
  <si>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</si>
  <si>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</si>
  <si>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</si>
  <si>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</si>
  <si>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</si>
  <si>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</si>
  <si>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</si>
  <si>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</si>
  <si>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</si>
  <si>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</si>
  <si>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</si>
  <si>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</si>
  <si>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</si>
  <si>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</si>
  <si>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</si>
  <si>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</si>
  <si>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</si>
  <si>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</si>
  <si>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</si>
  <si>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</si>
  <si>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</si>
  <si>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</si>
  <si>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</si>
  <si>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</si>
  <si>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</si>
  <si>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</si>
  <si>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</si>
  <si>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</si>
  <si>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</si>
  <si>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</si>
  <si>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</si>
  <si>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</si>
  <si>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</si>
  <si>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</si>
  <si>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</si>
  <si>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</si>
  <si>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</si>
  <si>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</si>
  <si>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</si>
  <si>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</si>
  <si>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</si>
  <si>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</si>
  <si>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</si>
  <si>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</si>
  <si>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</si>
  <si>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</si>
  <si>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</si>
  <si>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</si>
  <si>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</si>
  <si>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</si>
  <si>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</si>
  <si>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</si>
  <si>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</si>
  <si>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</si>
  <si>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</si>
  <si>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</si>
  <si>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</si>
  <si>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</si>
  <si>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</si>
  <si>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</si>
  <si>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</si>
  <si>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</si>
  <si>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</si>
  <si>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</si>
  <si>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</si>
  <si>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</si>
  <si>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</si>
  <si>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</si>
  <si>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</si>
  <si>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</si>
  <si>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</si>
  <si>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</si>
  <si>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</si>
  <si>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</si>
  <si>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</si>
  <si>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</si>
  <si>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</si>
  <si>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</si>
  <si>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</si>
  <si>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</si>
  <si>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</si>
  <si>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</si>
  <si>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</si>
  <si>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</si>
  <si>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</si>
  <si>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</si>
  <si>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</si>
  <si>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</si>
  <si>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</si>
  <si>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</si>
  <si>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</si>
  <si>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</si>
  <si>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</si>
  <si>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</si>
  <si>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</si>
  <si>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</si>
  <si>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</si>
  <si>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</si>
  <si>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</si>
  <si>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</si>
  <si>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</si>
  <si>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</si>
  <si>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</si>
  <si>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</si>
  <si>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</si>
  <si>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</si>
  <si>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</si>
  <si>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</si>
  <si>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</si>
  <si>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</si>
  <si>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</si>
  <si>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</si>
  <si>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</si>
  <si>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</si>
  <si>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</si>
  <si>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</si>
  <si>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</si>
  <si>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</si>
  <si>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</si>
  <si>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</si>
  <si>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</si>
  <si>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</si>
  <si>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</si>
  <si>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</si>
  <si>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</si>
  <si>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</si>
  <si>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</si>
  <si>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</si>
  <si>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</si>
  <si>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</si>
  <si>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</si>
  <si>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</si>
  <si>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</si>
  <si>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</si>
  <si>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</si>
  <si>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</si>
  <si>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</si>
  <si>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</si>
  <si>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</si>
  <si>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</si>
  <si>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</si>
  <si>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</si>
  <si>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</si>
  <si>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</si>
  <si>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</si>
  <si>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</si>
  <si>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</si>
  <si>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</si>
  <si>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</si>
  <si>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</si>
  <si>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</si>
  <si>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</si>
  <si>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</si>
  <si>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</si>
  <si>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</si>
  <si>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</si>
  <si>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</si>
  <si>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</si>
  <si>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</si>
  <si>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</si>
  <si>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</si>
  <si>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</si>
  <si>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</si>
  <si>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</si>
  <si>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</si>
  <si>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</si>
  <si>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</si>
  <si>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</si>
  <si>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</si>
  <si>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</si>
  <si>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</si>
  <si>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</si>
  <si>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</si>
  <si>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</si>
  <si>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</si>
  <si>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</si>
  <si>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</si>
  <si>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</si>
  <si>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</si>
  <si>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</si>
  <si>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</si>
  <si>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</si>
  <si>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</si>
  <si>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</si>
  <si>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</si>
  <si>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</si>
  <si>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</si>
  <si>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</si>
  <si>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</si>
  <si>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</si>
  <si>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</si>
  <si>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</si>
  <si>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</si>
  <si>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</si>
  <si>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</si>
  <si>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</si>
  <si>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</si>
  <si>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</si>
  <si>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</si>
  <si>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</si>
  <si>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</si>
  <si>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</si>
  <si>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</si>
  <si>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</si>
  <si>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</si>
  <si>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</si>
  <si>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</si>
  <si>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</si>
  <si>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</si>
  <si>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</si>
  <si>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</si>
  <si>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</si>
  <si>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</si>
  <si>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</si>
  <si>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</si>
  <si>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</si>
  <si>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</si>
  <si>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</si>
  <si>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</si>
  <si>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</si>
  <si>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</si>
  <si>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</si>
  <si>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</si>
  <si>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</si>
  <si>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</si>
  <si>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</si>
  <si>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</si>
  <si>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</si>
  <si>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</si>
  <si>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</si>
  <si>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</si>
  <si>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</si>
  <si>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</si>
  <si>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</si>
  <si>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</si>
  <si>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</si>
  <si>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</si>
  <si>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</si>
  <si>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</si>
  <si>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</si>
  <si>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</si>
  <si>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</si>
  <si>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</si>
  <si>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</si>
  <si>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</si>
  <si>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</si>
  <si>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</si>
  <si>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</si>
  <si>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</si>
  <si>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</si>
  <si>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</si>
  <si>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</si>
  <si>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</si>
  <si>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</si>
  <si>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</si>
  <si>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</si>
  <si>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</si>
  <si>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</si>
  <si>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</si>
  <si>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</si>
  <si>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</si>
  <si>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</si>
  <si>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</si>
  <si>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</si>
  <si>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</si>
  <si>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</si>
  <si>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</si>
  <si>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</si>
  <si>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</si>
  <si>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</si>
  <si>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</si>
  <si>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</si>
  <si>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</si>
  <si>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</si>
  <si>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</si>
  <si>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</si>
  <si>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</si>
  <si>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</si>
  <si>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</si>
  <si>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</si>
  <si>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</si>
  <si>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</si>
  <si>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</si>
  <si>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</si>
  <si>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</si>
  <si>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</si>
  <si>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</si>
  <si>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</si>
  <si>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</si>
  <si>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</si>
  <si>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</si>
  <si>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</si>
  <si>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</si>
  <si>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</si>
  <si>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</si>
  <si>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</si>
  <si>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</si>
  <si>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</si>
  <si>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</si>
  <si>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</si>
  <si>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</si>
  <si>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</si>
  <si>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</si>
  <si>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</si>
  <si>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</si>
  <si>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</si>
  <si>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</si>
  <si>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</si>
  <si>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</si>
  <si>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</si>
  <si>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</si>
  <si>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</si>
  <si>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</si>
  <si>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</si>
  <si>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</si>
  <si>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</si>
  <si>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</si>
  <si>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</si>
  <si>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</si>
  <si>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</si>
  <si>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</si>
  <si>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</si>
  <si>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</si>
  <si>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</si>
  <si>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</si>
  <si>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</si>
  <si>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</si>
  <si>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</si>
  <si>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</si>
  <si>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</si>
  <si>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</si>
  <si>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</si>
  <si>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</si>
  <si>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</si>
  <si>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</si>
  <si>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</si>
  <si>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</si>
  <si>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</si>
  <si>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</si>
  <si>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</si>
  <si>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</si>
  <si>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</si>
  <si>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</si>
  <si>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</si>
  <si>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</si>
  <si>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</si>
  <si>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</si>
  <si>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</si>
  <si>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</si>
  <si>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</si>
  <si>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</si>
  <si>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</si>
  <si>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</si>
  <si>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</si>
  <si>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</si>
  <si>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</si>
  <si>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</si>
  <si>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</si>
  <si>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</si>
  <si>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</si>
  <si>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</si>
  <si>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</si>
  <si>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</si>
  <si>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</si>
  <si>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</si>
  <si>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</si>
  <si>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</si>
  <si>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</si>
  <si>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</si>
  <si>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</si>
  <si>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</si>
  <si>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</si>
  <si>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</si>
  <si>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</si>
  <si>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</si>
  <si>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</si>
  <si>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</si>
  <si>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</si>
  <si>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</si>
  <si>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</si>
  <si>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</si>
  <si>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</si>
  <si>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</si>
  <si>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</si>
  <si>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</si>
  <si>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</si>
  <si>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</si>
  <si>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</si>
  <si>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</si>
  <si>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</si>
  <si>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</si>
  <si>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</si>
  <si>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</si>
  <si>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</si>
  <si>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</si>
  <si>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</si>
  <si>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</si>
  <si>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</si>
  <si>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</si>
  <si>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</si>
  <si>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</si>
  <si>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</si>
  <si>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</si>
  <si>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</si>
  <si>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</si>
  <si>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</si>
  <si>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</si>
  <si>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</si>
  <si>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</si>
  <si>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</si>
  <si>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</si>
  <si>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</si>
  <si>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</si>
  <si>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</si>
  <si>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</si>
  <si>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</si>
  <si>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</si>
  <si>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</si>
  <si>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</si>
  <si>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</si>
  <si>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</si>
  <si>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</si>
  <si>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</si>
  <si>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</si>
  <si>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</si>
  <si>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</si>
  <si>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</si>
  <si>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</si>
  <si>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</si>
  <si>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</si>
  <si>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</si>
  <si>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</si>
  <si>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</si>
  <si>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</si>
  <si>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</si>
  <si>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</si>
  <si>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</si>
  <si>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</si>
  <si>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</si>
  <si>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</si>
  <si>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</si>
  <si>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</si>
  <si>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</si>
  <si>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</si>
  <si>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</si>
  <si>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</si>
  <si>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</si>
  <si>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</si>
  <si>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</si>
  <si>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</si>
  <si>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</si>
  <si>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</si>
  <si>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</si>
  <si>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</si>
  <si>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</si>
  <si>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</si>
  <si>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</si>
  <si>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</si>
  <si>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</si>
  <si>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</si>
  <si>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</si>
  <si>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</si>
  <si>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</si>
  <si>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</si>
  <si>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</si>
  <si>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</si>
  <si>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</si>
  <si>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</si>
  <si>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</si>
  <si>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</si>
  <si>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</si>
  <si>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</si>
  <si>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</si>
  <si>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</si>
  <si>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</si>
  <si>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</si>
  <si>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</si>
  <si>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</si>
  <si>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</si>
  <si>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</si>
  <si>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</si>
  <si>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</si>
  <si>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</si>
  <si>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</si>
  <si>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</si>
  <si>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</si>
  <si>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</si>
  <si>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</si>
  <si>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</si>
  <si>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</si>
  <si>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</si>
  <si>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</si>
  <si>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</si>
  <si>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</si>
  <si>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</si>
  <si>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</si>
  <si>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</si>
  <si>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</si>
  <si>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</si>
  <si>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</si>
  <si>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</si>
  <si>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</si>
  <si>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</si>
  <si>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</si>
  <si>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</si>
  <si>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</si>
  <si>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</si>
  <si>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</si>
  <si>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</si>
  <si>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</si>
  <si>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</si>
  <si>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</si>
  <si>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</si>
  <si>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</si>
  <si>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</si>
  <si>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</si>
  <si>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</si>
  <si>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</si>
  <si>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</si>
  <si>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</si>
  <si>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</si>
  <si>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</si>
  <si>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</si>
  <si>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</si>
  <si>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</si>
  <si>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</si>
  <si>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</si>
  <si>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</si>
  <si>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</si>
  <si>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</si>
  <si>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</si>
  <si>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</si>
  <si>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</si>
  <si>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</si>
  <si>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</si>
  <si>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</si>
  <si>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</si>
  <si>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</si>
  <si>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</si>
  <si>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</si>
  <si>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</si>
  <si>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</si>
  <si>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</si>
  <si>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</si>
  <si>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</si>
  <si>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</si>
  <si>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</si>
  <si>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</si>
  <si>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</si>
  <si>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</si>
  <si>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</si>
  <si>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</si>
  <si>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</si>
  <si>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</si>
  <si>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</si>
  <si>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</si>
  <si>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</si>
  <si>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</si>
  <si>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</si>
  <si>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</si>
  <si>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</si>
  <si>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</si>
  <si>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</si>
  <si>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</si>
  <si>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</si>
  <si>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</si>
  <si>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</si>
  <si>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</si>
  <si>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</si>
  <si>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</si>
  <si>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</si>
  <si>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</si>
  <si>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</si>
  <si>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</si>
  <si>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</si>
  <si>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</si>
  <si>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</si>
  <si>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</si>
  <si>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</si>
  <si>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</si>
  <si>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</si>
  <si>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</si>
  <si>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</si>
  <si>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</si>
  <si>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</si>
  <si>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</si>
  <si>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</si>
  <si>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</si>
  <si>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</si>
  <si>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</si>
  <si>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</si>
  <si>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</si>
  <si>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</si>
  <si>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</si>
  <si>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</si>
  <si>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</si>
  <si>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</si>
  <si>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</si>
  <si>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</si>
  <si>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</si>
  <si>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</si>
  <si>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</si>
  <si>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</si>
  <si>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</si>
  <si>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</si>
  <si>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</si>
  <si>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</si>
  <si>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</si>
  <si>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</si>
  <si>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</si>
  <si>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</si>
  <si>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</si>
  <si>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</si>
  <si>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</si>
  <si>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</si>
  <si>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</si>
  <si>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</si>
  <si>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</si>
  <si>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</si>
  <si>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</si>
  <si>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</si>
  <si>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</si>
  <si>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</si>
  <si>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</si>
  <si>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</si>
  <si>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</si>
  <si>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</si>
  <si>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</si>
  <si>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</si>
  <si>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</si>
  <si>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</si>
  <si>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</si>
  <si>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</si>
  <si>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</si>
  <si>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</si>
  <si>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</si>
  <si>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</si>
  <si>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</si>
  <si>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</si>
  <si>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</si>
  <si>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</si>
  <si>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</si>
  <si>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</si>
  <si>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</si>
  <si>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</si>
  <si>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</si>
  <si>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</si>
  <si>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</si>
  <si>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</si>
  <si>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</si>
  <si>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</si>
  <si>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</si>
  <si>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</si>
  <si>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</si>
  <si>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</si>
  <si>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</si>
  <si>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</si>
  <si>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</si>
  <si>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</si>
  <si>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</si>
  <si>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</si>
  <si>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</si>
  <si>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</si>
  <si>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</si>
  <si>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</si>
  <si>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</si>
  <si>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</si>
  <si>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</si>
  <si>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</si>
  <si>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</si>
  <si>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</si>
  <si>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</si>
  <si>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</si>
  <si>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</si>
  <si>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</si>
  <si>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</si>
  <si>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</si>
  <si>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</si>
  <si>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</si>
  <si>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</si>
  <si>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</si>
  <si>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</si>
  <si>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</si>
  <si>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</si>
  <si>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</si>
  <si>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</si>
  <si>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</si>
  <si>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</si>
  <si>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</si>
  <si>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</si>
  <si>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</si>
  <si>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</si>
  <si>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</si>
  <si>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</si>
  <si>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</si>
  <si>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</si>
  <si>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</si>
  <si>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</si>
  <si>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</si>
  <si>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</si>
  <si>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</si>
  <si>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</si>
  <si>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</si>
  <si>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</si>
  <si>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</si>
  <si>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</si>
  <si>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</si>
  <si>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</si>
  <si>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</si>
  <si>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</si>
  <si>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</si>
  <si>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</si>
  <si>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</si>
  <si>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</si>
  <si>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</si>
  <si>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</si>
  <si>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</si>
  <si>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</si>
  <si>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</si>
  <si>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</si>
  <si>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</si>
  <si>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</si>
  <si>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</si>
  <si>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</si>
  <si>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</si>
  <si>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</si>
  <si>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</si>
  <si>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</si>
  <si>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</si>
  <si>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</si>
  <si>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</si>
  <si>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</si>
  <si>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</si>
  <si>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</si>
  <si>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</si>
  <si>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</si>
  <si>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</si>
  <si>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</si>
  <si>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</si>
  <si>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</si>
  <si>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</si>
  <si>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</si>
  <si>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</si>
  <si>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</si>
  <si>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</si>
  <si>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</si>
  <si>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</si>
  <si>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</si>
  <si>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</si>
  <si>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</si>
  <si>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</si>
  <si>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</si>
  <si>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</si>
  <si>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</si>
  <si>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</si>
  <si>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</si>
  <si>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</si>
  <si>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</si>
  <si>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</si>
  <si>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</si>
  <si>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</si>
  <si>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</si>
  <si>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</si>
  <si>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</si>
  <si>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</si>
  <si>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</si>
  <si>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</si>
  <si>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</si>
  <si>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</si>
  <si>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</si>
  <si>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</si>
  <si>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</si>
  <si>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</si>
  <si>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</si>
  <si>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</si>
  <si>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</si>
  <si>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</si>
  <si>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</si>
  <si>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</si>
  <si>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</si>
  <si>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</si>
  <si>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</si>
  <si>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</si>
  <si>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</si>
  <si>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</si>
  <si>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</si>
  <si>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</si>
  <si>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</si>
  <si>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</si>
  <si>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</si>
  <si>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</si>
  <si>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</si>
  <si>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</si>
  <si>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</si>
  <si>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</si>
  <si>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</si>
  <si>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</si>
  <si>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</si>
  <si>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</si>
  <si>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</si>
  <si>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</si>
  <si>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</si>
  <si>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</si>
  <si>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</si>
  <si>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</si>
  <si>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</si>
  <si>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</si>
  <si>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</si>
  <si>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</si>
  <si>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</si>
  <si>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</si>
  <si>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</si>
  <si>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</si>
  <si>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</si>
  <si>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</si>
  <si>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</si>
  <si>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</si>
  <si>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</si>
  <si>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</si>
  <si>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</si>
  <si>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</si>
  <si>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</si>
  <si>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</si>
  <si>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</si>
  <si>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</si>
  <si>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</si>
  <si>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</si>
  <si>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</si>
  <si>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</si>
  <si>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</si>
  <si>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</si>
  <si>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</si>
  <si>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</si>
  <si>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</si>
  <si>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</si>
  <si>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</si>
  <si>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</si>
  <si>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</si>
  <si>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</si>
  <si>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</si>
  <si>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</si>
  <si>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</si>
  <si>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</si>
  <si>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</si>
  <si>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</si>
  <si>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</si>
  <si>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</si>
  <si>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</si>
  <si>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</si>
  <si>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</si>
  <si>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</si>
  <si>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</si>
  <si>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</si>
  <si>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</si>
  <si>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</si>
  <si>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</si>
  <si>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</si>
  <si>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</si>
  <si>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</si>
  <si>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</si>
  <si>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</si>
  <si>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</si>
  <si>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</si>
  <si>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</si>
  <si>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</si>
  <si>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</si>
  <si>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</si>
  <si>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</si>
  <si>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</si>
  <si>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</si>
  <si>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</si>
  <si>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</si>
  <si>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</si>
  <si>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</si>
  <si>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</si>
  <si>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</si>
  <si>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</si>
  <si>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</si>
  <si>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</si>
  <si>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</si>
  <si>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</si>
  <si>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</si>
  <si>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</si>
  <si>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</si>
  <si>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</si>
  <si>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</si>
  <si>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</si>
  <si>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</si>
  <si>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</si>
  <si>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</si>
  <si>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</si>
  <si>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</si>
  <si>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</si>
  <si>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</si>
  <si>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</si>
  <si>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</si>
  <si>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</si>
  <si>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</si>
  <si>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</si>
  <si>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</si>
  <si>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</si>
  <si>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</si>
  <si>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</si>
  <si>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</si>
  <si>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</si>
  <si>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</si>
  <si>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</si>
  <si>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</si>
  <si>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</si>
  <si>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</si>
  <si>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</si>
  <si>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</si>
  <si>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</si>
  <si>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</si>
  <si>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</si>
  <si>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</si>
  <si>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</si>
  <si>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</si>
  <si>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</si>
  <si>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</si>
  <si>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</si>
  <si>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</si>
  <si>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</si>
  <si>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</si>
  <si>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</si>
  <si>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</si>
  <si>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</si>
  <si>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</si>
  <si>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</si>
  <si>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</si>
  <si>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</si>
  <si>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</si>
  <si>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</si>
  <si>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</si>
  <si>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</si>
  <si>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</si>
  <si>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</si>
  <si>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</si>
  <si>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</si>
  <si>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</si>
  <si>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</si>
  <si>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</si>
  <si>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</si>
  <si>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</si>
  <si>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</si>
  <si>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</si>
  <si>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</si>
  <si>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</si>
  <si>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</si>
  <si>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</si>
  <si>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</si>
  <si>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</si>
  <si>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</si>
  <si>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</si>
  <si>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</si>
  <si>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</si>
  <si>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</si>
  <si>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</si>
  <si>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</si>
  <si>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</si>
  <si>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</si>
  <si>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</si>
  <si>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</si>
  <si>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</si>
  <si>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</si>
  <si>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</si>
  <si>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</si>
  <si>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</si>
  <si>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</si>
  <si>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</si>
  <si>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</si>
  <si>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</si>
  <si>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</si>
  <si>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</si>
  <si>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</si>
  <si>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</si>
  <si>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</si>
  <si>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</si>
  <si>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</si>
  <si>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</si>
  <si>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</si>
  <si>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</si>
  <si>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</si>
  <si>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</si>
  <si>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</si>
  <si>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</si>
  <si>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</si>
  <si>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</si>
  <si>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</si>
  <si>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</si>
  <si>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</si>
  <si>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</si>
  <si>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</si>
  <si>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</si>
  <si>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</si>
  <si>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</si>
  <si>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</si>
  <si>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</si>
  <si>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</si>
  <si>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</si>
  <si>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</si>
  <si>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</si>
  <si>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</si>
  <si>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</si>
  <si>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</si>
  <si>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</si>
  <si>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</si>
  <si>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</si>
  <si>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</si>
  <si>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</si>
  <si>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</si>
  <si>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</si>
  <si>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</si>
  <si>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</si>
  <si>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</si>
  <si>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</si>
  <si>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</si>
  <si>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</si>
  <si>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</si>
  <si>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</si>
  <si>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</si>
  <si>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</si>
  <si>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</si>
  <si>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</si>
  <si>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</si>
  <si>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</si>
  <si>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</si>
  <si>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</si>
  <si>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</si>
  <si>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</si>
  <si>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</si>
  <si>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</si>
  <si>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</si>
  <si>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</si>
  <si>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</si>
  <si>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</si>
  <si>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</si>
  <si>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</si>
  <si>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</si>
  <si>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</si>
  <si>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</si>
  <si>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</si>
  <si>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</si>
  <si>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</si>
  <si>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</si>
  <si>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</si>
  <si>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</si>
  <si>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</si>
  <si>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</si>
  <si>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</si>
  <si>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</si>
  <si>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</si>
  <si>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</si>
  <si>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</si>
  <si>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</si>
  <si>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</si>
  <si>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</si>
  <si>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</si>
  <si>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</si>
  <si>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</si>
  <si>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</si>
  <si>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</si>
  <si>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</si>
  <si>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</si>
  <si>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</si>
  <si>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</si>
  <si>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</si>
  <si>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</si>
  <si>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</si>
  <si>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</si>
  <si>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</si>
  <si>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</si>
  <si>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</si>
  <si>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</si>
  <si>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</si>
  <si>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</si>
  <si>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</si>
  <si>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</si>
  <si>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</si>
  <si>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</si>
  <si>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</si>
  <si>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</si>
  <si>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</si>
  <si>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</si>
  <si>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</si>
  <si>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</si>
  <si>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</si>
  <si>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</si>
  <si>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</si>
  <si>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</si>
  <si>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</si>
  <si>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</si>
  <si>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</si>
  <si>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</si>
  <si>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</si>
  <si>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</si>
  <si>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</si>
  <si>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</si>
  <si>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</si>
  <si>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</si>
  <si>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</si>
  <si>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</si>
  <si>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</si>
  <si>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</si>
  <si>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</si>
  <si>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</si>
  <si>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</si>
  <si>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</si>
  <si>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</si>
  <si>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</si>
  <si>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</si>
  <si>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</si>
  <si>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</si>
  <si>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</si>
  <si>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</si>
  <si>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</si>
  <si>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</si>
  <si>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</si>
  <si>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</si>
  <si>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</si>
  <si>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</si>
  <si>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</si>
  <si>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</si>
  <si>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</si>
  <si>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</si>
  <si>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</si>
  <si>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</si>
  <si>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</si>
  <si>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</si>
  <si>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</si>
  <si>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</si>
  <si>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</si>
  <si>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</si>
  <si>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</si>
  <si>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</si>
  <si>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</si>
  <si>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</si>
  <si>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</si>
  <si>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</si>
  <si>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</si>
  <si>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</si>
  <si>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</si>
  <si>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</si>
  <si>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</si>
  <si>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</si>
  <si>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</si>
  <si>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</si>
  <si>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</si>
  <si>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</si>
  <si>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</si>
  <si>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</si>
  <si>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</si>
  <si>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</si>
  <si>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</si>
  <si>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</si>
  <si>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</si>
  <si>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</si>
  <si>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</si>
  <si>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</si>
  <si>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</si>
  <si>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</si>
  <si>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</si>
  <si>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</si>
  <si>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</si>
  <si>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</si>
  <si>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</si>
  <si>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</si>
  <si>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</si>
  <si>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</si>
  <si>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</si>
  <si>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</si>
  <si>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</si>
  <si>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</si>
  <si>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</si>
  <si>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</si>
  <si>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</si>
  <si>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</si>
  <si>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</si>
  <si>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</si>
  <si>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</si>
  <si>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</si>
  <si>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</si>
  <si>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</si>
  <si>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</si>
  <si>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</si>
  <si>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</si>
  <si>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</si>
  <si>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</si>
  <si>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</si>
  <si>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</si>
  <si>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</si>
  <si>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</si>
  <si>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</si>
  <si>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</si>
  <si>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</si>
  <si>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</si>
  <si>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</si>
  <si>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</si>
  <si>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</si>
  <si>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</si>
  <si>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</si>
  <si>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</si>
  <si>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</si>
  <si>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</si>
  <si>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</si>
  <si>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</si>
  <si>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</si>
  <si>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</si>
  <si>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</si>
  <si>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</si>
  <si>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</si>
  <si>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</si>
  <si>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</si>
  <si>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</si>
  <si>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</si>
  <si>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</si>
  <si>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</si>
  <si>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</si>
  <si>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</si>
  <si>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</si>
  <si>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</si>
  <si>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</si>
  <si>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</si>
  <si>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</si>
  <si>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</si>
  <si>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</si>
  <si>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</si>
  <si>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</si>
  <si>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</si>
  <si>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</si>
  <si>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</si>
  <si>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</si>
  <si>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</si>
  <si>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</si>
  <si>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</si>
  <si>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</si>
  <si>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</si>
  <si>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</si>
  <si>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</si>
  <si>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</si>
  <si>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</si>
  <si>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</si>
  <si>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</si>
  <si>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</si>
  <si>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</si>
  <si>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</si>
  <si>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</si>
  <si>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</si>
  <si>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</si>
  <si>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</si>
  <si>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</si>
  <si>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</si>
  <si>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</si>
  <si>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</si>
  <si>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</si>
  <si>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</si>
  <si>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</si>
  <si>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</si>
  <si>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</si>
  <si>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</si>
  <si>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</si>
  <si>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</si>
  <si>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</si>
  <si>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</si>
  <si>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</si>
  <si>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</si>
  <si>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</si>
  <si>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</si>
  <si>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</si>
  <si>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</si>
  <si>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</si>
  <si>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</si>
  <si>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</si>
  <si>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</si>
  <si>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</si>
  <si>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</si>
  <si>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</si>
  <si>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</si>
  <si>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</si>
  <si>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</si>
  <si>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</si>
  <si>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</si>
  <si>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</si>
  <si>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</si>
  <si>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</si>
  <si>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</si>
  <si>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</si>
  <si>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</si>
  <si>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</si>
  <si>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</si>
  <si>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</si>
  <si>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</si>
  <si>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</si>
  <si>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</si>
  <si>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</si>
  <si>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</si>
  <si>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</si>
  <si>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</si>
  <si>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</si>
  <si>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</si>
  <si>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</si>
  <si>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</si>
  <si>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</si>
  <si>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</si>
  <si>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</si>
  <si>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</si>
  <si>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</si>
  <si>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</si>
  <si>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</si>
  <si>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</si>
  <si>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</si>
  <si>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</si>
  <si>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</si>
  <si>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</si>
  <si>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</si>
  <si>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</si>
  <si>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</si>
  <si>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</si>
  <si>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</si>
  <si>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</si>
  <si>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</si>
  <si>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</si>
  <si>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</si>
  <si>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</si>
  <si>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</si>
  <si>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</si>
  <si>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</si>
  <si>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</si>
  <si>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</si>
  <si>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</si>
  <si>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</si>
  <si>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</si>
  <si>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</si>
  <si>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</si>
  <si>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</si>
  <si>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</si>
  <si>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</si>
  <si>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</si>
  <si>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</si>
  <si>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</si>
  <si>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</si>
  <si>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</si>
  <si>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</si>
  <si>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</si>
  <si>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</si>
  <si>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</si>
  <si>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</si>
  <si>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</si>
  <si>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</si>
  <si>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</si>
  <si>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</si>
  <si>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</si>
  <si>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</si>
  <si>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</si>
  <si>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</si>
  <si>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</si>
  <si>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</si>
  <si>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</si>
  <si>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</si>
  <si>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</si>
  <si>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</si>
  <si>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</si>
  <si>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</si>
  <si>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</si>
  <si>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</si>
  <si>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</si>
  <si>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</si>
  <si>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</si>
  <si>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</si>
  <si>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</si>
  <si>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</si>
  <si>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</si>
  <si>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</si>
  <si>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</si>
  <si>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</si>
  <si>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</si>
  <si>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</si>
  <si>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</si>
  <si>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</si>
  <si>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</si>
  <si>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</si>
  <si>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</si>
  <si>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</si>
  <si>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</si>
  <si>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</si>
  <si>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</si>
  <si>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</si>
  <si>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</si>
  <si>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</si>
  <si>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</si>
  <si>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</si>
  <si>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</si>
  <si>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</si>
  <si>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</si>
  <si>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</si>
  <si>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</si>
  <si>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</si>
  <si>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</si>
  <si>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</si>
  <si>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</si>
  <si>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</si>
  <si>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</si>
  <si>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</si>
  <si>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</si>
  <si>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</si>
  <si>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</si>
  <si>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</si>
  <si>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</si>
  <si>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</si>
  <si>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</si>
  <si>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</si>
  <si>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</si>
  <si>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</si>
  <si>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</si>
  <si>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</si>
  <si>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</si>
  <si>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</si>
  <si>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</si>
  <si>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</si>
  <si>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</si>
  <si>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</si>
  <si>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</si>
  <si>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</si>
  <si>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</si>
  <si>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</si>
  <si>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</si>
  <si>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</si>
  <si>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</si>
  <si>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</si>
  <si>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</si>
  <si>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</si>
  <si>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</si>
  <si>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</si>
  <si>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</si>
  <si>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</si>
  <si>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</si>
  <si>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</si>
  <si>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</si>
  <si>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</si>
  <si>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</si>
  <si>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</si>
  <si>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</si>
  <si>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</si>
  <si>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</si>
  <si>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</si>
  <si>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</si>
  <si>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</si>
  <si>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</si>
  <si>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</si>
  <si>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</si>
  <si>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</si>
  <si>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</si>
  <si>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</si>
  <si>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</si>
  <si>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</si>
  <si>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</si>
  <si>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</si>
  <si>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</si>
  <si>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</si>
  <si>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</si>
  <si>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</si>
  <si>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</si>
  <si>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</si>
  <si>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</si>
  <si>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</si>
  <si>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</si>
  <si>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</si>
  <si>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</si>
  <si>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</si>
  <si>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</si>
  <si>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</si>
  <si>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</si>
  <si>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</si>
  <si>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</si>
  <si>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</si>
  <si>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</si>
  <si>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</si>
  <si>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</si>
  <si>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</si>
  <si>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</si>
  <si>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</si>
  <si>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</si>
  <si>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</si>
  <si>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</si>
  <si>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</si>
  <si>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</si>
  <si>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</si>
  <si>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</si>
  <si>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</si>
  <si>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</si>
  <si>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</si>
  <si>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</si>
  <si>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</si>
  <si>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</si>
  <si>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</si>
  <si>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</si>
  <si>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</si>
  <si>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</si>
  <si>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</si>
  <si>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</si>
  <si>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</si>
  <si>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</si>
  <si>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</si>
  <si>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</si>
  <si>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</si>
  <si>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</si>
  <si>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</si>
  <si>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</si>
  <si>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</si>
  <si>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</si>
  <si>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</si>
  <si>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</si>
  <si>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</si>
  <si>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</si>
  <si>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</si>
  <si>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</si>
  <si>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</si>
  <si>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</si>
  <si>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</si>
  <si>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</si>
  <si>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</si>
  <si>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</si>
  <si>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</si>
  <si>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</si>
  <si>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</si>
  <si>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</si>
  <si>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</si>
  <si>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</si>
  <si>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</si>
  <si>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</si>
  <si>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</si>
  <si>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</si>
  <si>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</si>
  <si>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</si>
  <si>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</si>
  <si>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</si>
  <si>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</si>
  <si>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</si>
  <si>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</si>
  <si>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</si>
  <si>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</si>
  <si>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</si>
  <si>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</si>
  <si>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</si>
  <si>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</si>
  <si>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</si>
  <si>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</si>
  <si>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</si>
  <si>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</si>
  <si>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</si>
  <si>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</si>
  <si>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</si>
  <si>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</si>
  <si>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</si>
  <si>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</si>
  <si>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</si>
  <si>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</si>
  <si>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</si>
  <si>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</si>
  <si>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</si>
  <si>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</si>
  <si>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</si>
  <si>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</si>
  <si>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</si>
  <si>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</si>
  <si>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</si>
  <si>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</si>
  <si>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</si>
  <si>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</si>
  <si>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</si>
  <si>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</si>
  <si>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</si>
  <si>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</si>
  <si>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</si>
  <si>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</si>
  <si>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</si>
  <si>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</si>
  <si>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</si>
  <si>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</si>
  <si>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</si>
  <si>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</si>
  <si>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</si>
  <si>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</si>
  <si>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</si>
  <si>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</si>
  <si>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</si>
  <si>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</si>
  <si>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</si>
  <si>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</si>
  <si>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</si>
  <si>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</si>
  <si>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</si>
  <si>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</si>
  <si>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</si>
  <si>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</si>
  <si>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</si>
  <si>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</si>
  <si>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</si>
  <si>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</si>
  <si>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</si>
  <si>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</si>
  <si>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</si>
  <si>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</si>
  <si>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</si>
  <si>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</si>
  <si>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</si>
  <si>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</si>
  <si>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</si>
  <si>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</si>
  <si>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</si>
  <si>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</si>
  <si>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</si>
  <si>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</si>
  <si>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</si>
  <si>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</si>
  <si>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</si>
  <si>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</si>
  <si>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</si>
  <si>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</si>
  <si>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</si>
  <si>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</si>
  <si>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</si>
  <si>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</si>
  <si>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</si>
  <si>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</si>
  <si>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</si>
  <si>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</si>
  <si>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</si>
  <si>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</si>
  <si>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</si>
  <si>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</si>
  <si>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</si>
  <si>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</si>
  <si>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</si>
  <si>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</si>
  <si>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</si>
  <si>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</si>
  <si>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</si>
  <si>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</si>
  <si>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</si>
  <si>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</si>
  <si>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</si>
  <si>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</si>
  <si>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</si>
  <si>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</si>
  <si>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</si>
  <si>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</si>
  <si>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</si>
  <si>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</si>
  <si>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</si>
  <si>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</si>
  <si>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</si>
  <si>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</si>
  <si>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</si>
  <si>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</si>
  <si>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</si>
  <si>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</si>
  <si>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</si>
  <si>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</si>
  <si>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</si>
  <si>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</si>
  <si>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</si>
  <si>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</si>
  <si>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</si>
  <si>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</si>
  <si>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</si>
  <si>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</si>
  <si>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</si>
  <si>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</si>
  <si>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</si>
  <si>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</si>
  <si>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</si>
  <si>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</si>
  <si>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</si>
  <si>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</si>
  <si>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</si>
  <si>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</si>
  <si>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</si>
  <si>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</si>
  <si>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</si>
  <si>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</si>
  <si>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</si>
  <si>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</si>
  <si>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</si>
  <si>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</si>
  <si>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</si>
  <si>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</si>
  <si>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</si>
  <si>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</si>
  <si>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</si>
  <si>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</si>
  <si>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</si>
  <si>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</si>
  <si>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</si>
  <si>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</si>
  <si>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</si>
  <si>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</si>
  <si>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</si>
  <si>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</si>
  <si>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</si>
  <si>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</si>
  <si>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</si>
  <si>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</si>
  <si>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</si>
  <si>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</si>
  <si>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</si>
  <si>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</si>
  <si>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</si>
  <si>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</si>
  <si>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</si>
  <si>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</si>
  <si>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</si>
  <si>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</si>
  <si>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</si>
  <si>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</si>
  <si>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</si>
  <si>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</si>
  <si>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</si>
  <si>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</si>
  <si>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</si>
  <si>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</si>
  <si>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</si>
  <si>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</si>
  <si>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</si>
  <si>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</si>
  <si>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</si>
  <si>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</si>
  <si>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</si>
  <si>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</si>
  <si>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</si>
  <si>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</si>
  <si>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</si>
  <si>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</si>
  <si>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</si>
  <si>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</si>
  <si>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</si>
  <si>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</si>
  <si>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</si>
  <si>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</si>
  <si>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</si>
  <si>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</si>
  <si>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</si>
  <si>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</si>
  <si>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</si>
  <si>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</si>
  <si>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</si>
  <si>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</si>
  <si>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</si>
  <si>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</si>
  <si>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</si>
  <si>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</si>
  <si>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</si>
  <si>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</si>
  <si>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</si>
  <si>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</si>
  <si>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</si>
  <si>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</si>
  <si>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</si>
  <si>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</si>
  <si>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</si>
  <si>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</si>
  <si>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</si>
  <si>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</si>
  <si>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</si>
  <si>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</si>
  <si>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</si>
  <si>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</si>
  <si>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</si>
  <si>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</si>
  <si>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</si>
  <si>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</si>
  <si>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</si>
  <si>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</si>
  <si>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</si>
  <si>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</si>
  <si>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</si>
  <si>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</si>
  <si>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</si>
  <si>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</si>
  <si>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</si>
  <si>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</si>
  <si>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</si>
  <si>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</si>
  <si>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</si>
  <si>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</si>
  <si>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</si>
  <si>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</si>
  <si>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</si>
  <si>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</si>
  <si>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</si>
  <si>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</si>
  <si>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</si>
  <si>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</si>
  <si>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</si>
  <si>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</si>
  <si>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</si>
  <si>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</si>
  <si>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</si>
  <si>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</si>
  <si>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</si>
  <si>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</si>
  <si>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</si>
  <si>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</si>
  <si>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</si>
  <si>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</si>
  <si>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</si>
  <si>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</si>
  <si>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</si>
  <si>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</si>
  <si>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</si>
  <si>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</si>
  <si>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</si>
  <si>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</si>
  <si>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</si>
  <si>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</si>
  <si>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</si>
  <si>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</si>
  <si>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</si>
  <si>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</si>
  <si>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</si>
  <si>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</si>
  <si>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</si>
  <si>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</si>
  <si>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</si>
  <si>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</si>
  <si>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</si>
  <si>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</si>
  <si>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</si>
  <si>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</si>
  <si>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</si>
  <si>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</si>
  <si>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</si>
  <si>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</si>
  <si>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</si>
  <si>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</si>
  <si>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</si>
  <si>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</si>
  <si>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</si>
  <si>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</si>
  <si>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</si>
  <si>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</si>
  <si>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</si>
  <si>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</si>
  <si>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</si>
  <si>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</si>
  <si>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</si>
  <si>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</si>
  <si>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</si>
  <si>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</si>
  <si>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</si>
  <si>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</si>
  <si>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</si>
  <si>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</si>
  <si>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</si>
  <si>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</si>
  <si>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</si>
  <si>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</si>
  <si>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</si>
  <si>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</si>
  <si>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</si>
  <si>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</si>
  <si>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</si>
  <si>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</si>
  <si>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</si>
  <si>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</si>
  <si>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</si>
  <si>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</si>
  <si>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</si>
  <si>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</si>
  <si>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</si>
  <si>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</si>
  <si>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</si>
  <si>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</si>
  <si>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</si>
  <si>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</si>
  <si>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</si>
  <si>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</si>
  <si>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</si>
  <si>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</si>
  <si>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</si>
  <si>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</si>
  <si>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</si>
  <si>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</si>
  <si>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</si>
  <si>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</si>
  <si>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</si>
  <si>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</si>
  <si>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</si>
  <si>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</si>
  <si>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</si>
  <si>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</si>
  <si>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</si>
  <si>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</si>
  <si>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</si>
  <si>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</si>
  <si>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</si>
  <si>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</si>
  <si>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</si>
  <si>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</si>
  <si>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</si>
  <si>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</si>
  <si>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</si>
  <si>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</si>
  <si>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</si>
  <si>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</si>
  <si>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</si>
  <si>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</si>
  <si>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</si>
  <si>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</si>
  <si>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</si>
  <si>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</si>
  <si>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</si>
  <si>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</si>
  <si>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</si>
  <si>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</si>
  <si>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</si>
  <si>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</si>
  <si>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</si>
  <si>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</si>
  <si>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</si>
  <si>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</si>
  <si>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</si>
  <si>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</si>
  <si>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</si>
  <si>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</si>
  <si>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</si>
  <si>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</si>
  <si>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</si>
  <si>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</si>
  <si>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</si>
  <si>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</si>
  <si>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</si>
  <si>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</si>
  <si>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</si>
  <si>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</si>
  <si>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</si>
  <si>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</si>
  <si>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</si>
  <si>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</si>
  <si>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</si>
  <si>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</si>
  <si>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</si>
  <si>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</si>
  <si>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</si>
  <si>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</si>
  <si>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</si>
  <si>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</si>
  <si>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</si>
  <si>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</si>
  <si>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</si>
  <si>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</si>
  <si>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</si>
  <si>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</si>
  <si>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</si>
  <si>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</si>
  <si>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</si>
  <si>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</si>
  <si>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</si>
  <si>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</si>
  <si>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</si>
  <si>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</si>
  <si>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</si>
  <si>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</si>
  <si>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</si>
  <si>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</si>
  <si>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</si>
  <si>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</si>
  <si>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</si>
  <si>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</si>
  <si>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</si>
  <si>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</si>
  <si>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</si>
  <si>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</si>
  <si>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</si>
  <si>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</si>
  <si>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</si>
  <si>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</si>
  <si>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</si>
  <si>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</si>
  <si>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</si>
  <si>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</si>
  <si>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</si>
  <si>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</si>
  <si>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</si>
  <si>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</si>
  <si>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</si>
  <si>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</si>
  <si>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</si>
  <si>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</si>
  <si>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</si>
  <si>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</si>
  <si>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</si>
  <si>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</si>
  <si>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</si>
  <si>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</si>
  <si>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</si>
  <si>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</si>
  <si>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</si>
  <si>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</si>
  <si>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</si>
  <si>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</si>
  <si>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</si>
  <si>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</si>
  <si>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</si>
  <si>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</si>
  <si>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</si>
  <si>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</si>
  <si>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</si>
  <si>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</si>
  <si>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</si>
  <si>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</si>
  <si>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</si>
  <si>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</si>
  <si>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</si>
  <si>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</si>
  <si>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</si>
  <si>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</si>
  <si>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</si>
  <si>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</si>
  <si>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</si>
  <si>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</si>
  <si>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</si>
  <si>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</si>
  <si>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</si>
  <si>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</si>
  <si>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</si>
  <si>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</si>
  <si>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</si>
  <si>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</si>
  <si>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</si>
  <si>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</si>
  <si>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</si>
  <si>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</si>
  <si>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</si>
  <si>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</si>
  <si>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</si>
  <si>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</si>
  <si>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</si>
  <si>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</si>
  <si>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</si>
  <si>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</si>
  <si>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</si>
  <si>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</si>
  <si>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</si>
  <si>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</si>
  <si>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</si>
  <si>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</si>
  <si>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</si>
  <si>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</si>
  <si>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</si>
  <si>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</si>
  <si>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</si>
  <si>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</si>
  <si>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</si>
  <si>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</si>
  <si>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</si>
  <si>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</si>
  <si>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</si>
  <si>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</si>
  <si>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</si>
  <si>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</si>
  <si>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</si>
  <si>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</si>
  <si>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</si>
  <si>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</si>
  <si>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</si>
  <si>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</si>
  <si>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</si>
  <si>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</si>
  <si>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</si>
  <si>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</si>
  <si>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</si>
  <si>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</si>
  <si>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</si>
  <si>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</si>
  <si>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</si>
  <si>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</si>
  <si>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</si>
  <si>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</si>
  <si>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</si>
  <si>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</si>
  <si>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</si>
  <si>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</si>
  <si>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</si>
  <si>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</si>
  <si>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</si>
  <si>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</si>
  <si>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</si>
  <si>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</si>
  <si>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</si>
  <si>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</si>
  <si>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</si>
  <si>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</si>
  <si>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</si>
  <si>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</si>
  <si>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</si>
  <si>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</si>
  <si>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</si>
  <si>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</si>
  <si>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</si>
  <si>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</si>
  <si>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</si>
  <si>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</si>
  <si>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</si>
  <si>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</si>
  <si>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</si>
  <si>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</si>
  <si>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</si>
  <si>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</si>
  <si>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</si>
  <si>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</si>
  <si>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</si>
  <si>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</si>
  <si>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</si>
  <si>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</si>
  <si>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</si>
  <si>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</si>
  <si>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</si>
  <si>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</si>
  <si>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</si>
  <si>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</si>
  <si>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</si>
  <si>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</si>
  <si>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</si>
  <si>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</si>
  <si>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</si>
  <si>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</si>
  <si>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</si>
  <si>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</si>
  <si>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</si>
  <si>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</si>
  <si>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</si>
  <si>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</si>
  <si>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</si>
  <si>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</si>
  <si>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</si>
  <si>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</si>
  <si>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</si>
  <si>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</si>
  <si>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</si>
  <si>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</si>
  <si>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</si>
  <si>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</si>
  <si>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</si>
  <si>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</si>
  <si>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</si>
  <si>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</si>
  <si>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</si>
  <si>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</si>
  <si>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</si>
  <si>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</si>
  <si>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</si>
  <si>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</si>
  <si>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</si>
  <si>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</si>
  <si>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</si>
  <si>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</si>
  <si>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</si>
  <si>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</si>
  <si>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</si>
  <si>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</si>
  <si>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</si>
  <si>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</si>
  <si>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</si>
  <si>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</si>
  <si>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</si>
  <si>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</si>
  <si>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</si>
  <si>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</si>
  <si>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</si>
  <si>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</si>
  <si>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</si>
  <si>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</si>
  <si>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</si>
  <si>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</si>
  <si>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</si>
  <si>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</si>
  <si>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</si>
  <si>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</si>
  <si>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</si>
  <si>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</si>
  <si>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</si>
  <si>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</si>
  <si>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</si>
  <si>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</si>
  <si>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</si>
  <si>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</si>
  <si>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</si>
  <si>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</si>
  <si>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</si>
  <si>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</si>
  <si>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</si>
  <si>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</si>
  <si>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</si>
  <si>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</si>
  <si>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</si>
  <si>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</si>
  <si>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</si>
  <si>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</si>
  <si>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</si>
  <si>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</si>
  <si>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</si>
  <si>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</si>
  <si>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</si>
  <si>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</si>
  <si>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</si>
  <si>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</si>
  <si>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</si>
  <si>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</si>
  <si>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</si>
  <si>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</si>
  <si>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</si>
  <si>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</si>
  <si>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</si>
  <si>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</si>
  <si>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</si>
  <si>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</si>
  <si>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</si>
  <si>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</si>
  <si>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</si>
  <si>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</si>
  <si>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</si>
  <si>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</si>
  <si>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</si>
  <si>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</si>
  <si>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</si>
  <si>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</si>
  <si>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</si>
  <si>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</si>
  <si>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</si>
  <si>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</si>
  <si>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</si>
  <si>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</si>
  <si>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</si>
  <si>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</si>
  <si>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</si>
  <si>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</si>
  <si>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</si>
  <si>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</si>
  <si>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</si>
  <si>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</si>
  <si>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</si>
  <si>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</si>
  <si>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</si>
  <si>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</si>
  <si>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</si>
  <si>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</si>
  <si>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</si>
  <si>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</si>
  <si>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</si>
  <si>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</si>
  <si>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</si>
  <si>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</si>
  <si>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</si>
  <si>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</si>
  <si>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</si>
  <si>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</si>
  <si>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</si>
  <si>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</si>
  <si>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</si>
  <si>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</si>
  <si>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</si>
  <si>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</si>
  <si>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</si>
  <si>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</si>
  <si>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</si>
  <si>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</si>
  <si>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</si>
  <si>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</si>
  <si>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</si>
  <si>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</si>
  <si>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</si>
  <si>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</si>
  <si>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</si>
  <si>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</si>
  <si>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</si>
  <si>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</si>
  <si>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</si>
  <si>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</si>
  <si>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</si>
  <si>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</si>
  <si>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</si>
  <si>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</si>
  <si>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</si>
  <si>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</si>
  <si>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</si>
  <si>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</si>
  <si>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</si>
  <si>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</si>
  <si>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</si>
  <si>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</si>
  <si>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</si>
  <si>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</si>
  <si>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</si>
  <si>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</si>
  <si>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</si>
  <si>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</si>
  <si>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</si>
  <si>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</si>
  <si>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</si>
  <si>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</si>
  <si>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</si>
  <si>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</si>
  <si>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</si>
  <si>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</si>
  <si>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</si>
  <si>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</si>
  <si>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</si>
  <si>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</si>
  <si>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</si>
  <si>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</si>
  <si>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</si>
  <si>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</si>
  <si>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</si>
  <si>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</si>
  <si>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</si>
  <si>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</si>
  <si>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</si>
  <si>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</si>
  <si>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</si>
  <si>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</si>
  <si>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</si>
  <si>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</si>
  <si>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</si>
  <si>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</si>
  <si>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</si>
  <si>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</si>
  <si>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</si>
  <si>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</si>
  <si>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</si>
  <si>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</si>
  <si>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</si>
  <si>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</si>
  <si>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</si>
  <si>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</si>
  <si>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</si>
  <si>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</si>
  <si>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</si>
  <si>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</si>
  <si>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</si>
  <si>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</si>
  <si>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</si>
  <si>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</si>
  <si>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</si>
  <si>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</si>
  <si>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</si>
  <si>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</si>
  <si>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</si>
  <si>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</si>
  <si>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</si>
  <si>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</si>
  <si>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</si>
  <si>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</si>
  <si>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</si>
  <si>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</si>
  <si>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</si>
  <si>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</si>
  <si>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</si>
  <si>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</si>
  <si>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</si>
  <si>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</si>
  <si>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</si>
  <si>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</si>
  <si>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</si>
  <si>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</si>
  <si>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</si>
  <si>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</si>
  <si>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</si>
  <si>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</si>
  <si>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</si>
  <si>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</si>
  <si>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</si>
  <si>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</si>
  <si>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</si>
  <si>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</si>
  <si>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</si>
  <si>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</si>
  <si>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</si>
  <si>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</si>
  <si>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</si>
  <si>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</si>
  <si>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</si>
  <si>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</si>
  <si>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</si>
  <si>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</si>
  <si>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</si>
  <si>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</si>
  <si>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</si>
  <si>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</si>
  <si>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</si>
  <si>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</si>
  <si>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</si>
  <si>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</si>
  <si>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</si>
  <si>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</si>
  <si>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</si>
  <si>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</si>
  <si>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</si>
  <si>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</si>
  <si>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</si>
  <si>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</si>
  <si>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</si>
  <si>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</si>
  <si>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</si>
  <si>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</si>
  <si>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</si>
  <si>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</si>
  <si>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</si>
  <si>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</si>
  <si>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</si>
  <si>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</si>
  <si>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</si>
  <si>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</si>
  <si>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</si>
  <si>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</si>
  <si>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</si>
  <si>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</si>
  <si>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</si>
  <si>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</si>
  <si>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</si>
  <si>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</si>
  <si>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</si>
  <si>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</si>
  <si>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</si>
  <si>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</si>
  <si>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</si>
  <si>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</si>
  <si>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</si>
  <si>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</si>
  <si>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</si>
  <si>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</si>
  <si>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</si>
  <si>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</si>
  <si>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</si>
  <si>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</si>
  <si>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</si>
  <si>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</si>
  <si>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</si>
  <si>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</si>
  <si>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</si>
  <si>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</si>
  <si>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</si>
  <si>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</si>
  <si>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</si>
  <si>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</si>
  <si>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</si>
  <si>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</si>
  <si>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</si>
  <si>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</si>
  <si>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</si>
  <si>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</si>
  <si>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</si>
  <si>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</si>
  <si>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</si>
  <si>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</si>
  <si>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</si>
  <si>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</si>
  <si>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</si>
  <si>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</si>
  <si>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</si>
  <si>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</si>
  <si>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</si>
  <si>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</si>
  <si>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</si>
  <si>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</si>
  <si>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</si>
  <si>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</si>
  <si>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</si>
  <si>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</si>
  <si>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</si>
  <si>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</si>
  <si>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</si>
  <si>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</si>
  <si>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</si>
  <si>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</si>
  <si>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</si>
  <si>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</si>
  <si>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</si>
  <si>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</si>
  <si>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</si>
  <si>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</si>
  <si>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</si>
  <si>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</si>
  <si>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</si>
  <si>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</si>
  <si>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</si>
  <si>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</si>
  <si>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</si>
  <si>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</si>
  <si>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</si>
  <si>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</si>
  <si>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</si>
  <si>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</si>
  <si>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</si>
  <si>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</si>
  <si>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</si>
  <si>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</si>
  <si>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</si>
  <si>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</si>
  <si>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</si>
  <si>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</si>
  <si>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</si>
  <si>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</si>
  <si>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</si>
  <si>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</si>
  <si>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</si>
  <si>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</si>
  <si>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</si>
  <si>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</si>
  <si>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</si>
  <si>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</si>
  <si>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</si>
  <si>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</si>
  <si>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</si>
  <si>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</si>
  <si>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</si>
  <si>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</si>
  <si>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</si>
  <si>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</si>
  <si>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</si>
  <si>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</si>
  <si>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</si>
  <si>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</si>
  <si>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</si>
  <si>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</si>
  <si>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</si>
  <si>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</si>
  <si>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</si>
  <si>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</si>
  <si>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</si>
  <si>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</si>
  <si>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</si>
  <si>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</si>
  <si>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</si>
  <si>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</si>
  <si>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</si>
  <si>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</si>
  <si>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</si>
  <si>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</si>
  <si>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</si>
  <si>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</si>
  <si>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</si>
  <si>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</si>
  <si>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</si>
  <si>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</si>
  <si>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</si>
  <si>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</si>
  <si>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</si>
  <si>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</si>
  <si>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</si>
  <si>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</si>
  <si>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</si>
  <si>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</si>
  <si>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</si>
  <si>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</si>
  <si>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</si>
  <si>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</si>
  <si>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</si>
  <si>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</si>
  <si>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</si>
  <si>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</si>
  <si>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</si>
  <si>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</si>
  <si>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</si>
  <si>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</si>
  <si>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</si>
  <si>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</si>
  <si>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</si>
  <si>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</si>
  <si>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</si>
  <si>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</si>
  <si>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</si>
  <si>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</si>
  <si>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</si>
  <si>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</si>
  <si>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</si>
  <si>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</si>
  <si>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</si>
  <si>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</si>
  <si>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</si>
  <si>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</si>
  <si>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</si>
  <si>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</si>
  <si>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</si>
  <si>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</si>
  <si>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</si>
  <si>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</si>
  <si>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</si>
  <si>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</si>
  <si>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</si>
  <si>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</si>
  <si>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</si>
  <si>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</si>
  <si>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</si>
  <si>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</si>
  <si>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</si>
  <si>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</si>
  <si>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</si>
  <si>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</si>
  <si>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</si>
  <si>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</si>
  <si>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</si>
  <si>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</si>
  <si>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</si>
  <si>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</si>
  <si>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</si>
  <si>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</si>
  <si>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</si>
  <si>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</si>
  <si>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</si>
  <si>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</si>
  <si>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</si>
  <si>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</si>
  <si>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</si>
  <si>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</si>
  <si>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</si>
  <si>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</si>
  <si>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</si>
  <si>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</si>
  <si>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</si>
  <si>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</si>
  <si>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</si>
  <si>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</si>
  <si>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</si>
  <si>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</si>
  <si>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</si>
  <si>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</si>
  <si>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</si>
  <si>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</si>
  <si>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</si>
  <si>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</si>
  <si>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</si>
  <si>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</si>
  <si>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</si>
  <si>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</si>
  <si>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</si>
  <si>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</si>
  <si>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</si>
  <si>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</si>
  <si>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</si>
  <si>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</si>
  <si>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</si>
  <si>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</si>
  <si>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</si>
  <si>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</si>
  <si>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</si>
  <si>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</si>
  <si>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</si>
  <si>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</si>
  <si>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</si>
  <si>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</si>
  <si>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</si>
  <si>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</si>
  <si>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</si>
  <si>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</si>
  <si>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</si>
  <si>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</si>
  <si>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</si>
  <si>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</si>
  <si>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</si>
  <si>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</si>
  <si>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</si>
  <si>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</si>
  <si>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</si>
  <si>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</si>
  <si>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</si>
  <si>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</si>
  <si>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</si>
  <si>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</si>
  <si>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</si>
  <si>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</si>
  <si>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</si>
  <si>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</si>
  <si>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</si>
  <si>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</si>
  <si>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</si>
  <si>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</si>
  <si>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</si>
  <si>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</si>
  <si>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</si>
  <si>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</si>
  <si>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</si>
  <si>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</si>
  <si>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</si>
  <si>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</si>
  <si>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</si>
  <si>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</si>
  <si>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</si>
  <si>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</si>
  <si>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</si>
  <si>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</si>
  <si>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</si>
  <si>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</si>
  <si>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</si>
  <si>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</si>
  <si>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</si>
  <si>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</si>
  <si>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</si>
  <si>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</si>
  <si>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</si>
  <si>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</si>
  <si>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</si>
  <si>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</si>
  <si>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</si>
  <si>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</si>
  <si>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</si>
  <si>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</si>
  <si>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</si>
  <si>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</si>
  <si>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</si>
  <si>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</si>
  <si>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</si>
  <si>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</si>
  <si>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</si>
  <si>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</si>
  <si>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</si>
  <si>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</si>
  <si>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</si>
  <si>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</si>
  <si>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</si>
  <si>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</si>
  <si>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</si>
  <si>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</si>
  <si>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</si>
  <si>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</si>
  <si>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</si>
  <si>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</si>
  <si>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</si>
  <si>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</si>
  <si>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</si>
  <si>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</si>
  <si>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</si>
  <si>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</si>
  <si>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</si>
  <si>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</si>
  <si>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</si>
  <si>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</si>
  <si>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</si>
  <si>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</si>
  <si>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</si>
  <si>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</si>
  <si>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</si>
  <si>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</si>
  <si>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</si>
  <si>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</si>
  <si>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</si>
  <si>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</si>
  <si>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</si>
  <si>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</si>
  <si>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</si>
  <si>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</si>
  <si>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</si>
  <si>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</si>
  <si>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</si>
  <si>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</si>
  <si>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</si>
  <si>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</si>
  <si>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</si>
  <si>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</si>
  <si>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</si>
  <si>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</si>
  <si>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</si>
  <si>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</si>
  <si>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</si>
  <si>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</si>
  <si>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</si>
  <si>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</si>
  <si>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</si>
  <si>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</si>
  <si>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</si>
  <si>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</si>
  <si>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</si>
  <si>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</si>
  <si>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</si>
  <si>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</si>
  <si>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</si>
  <si>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</si>
  <si>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</si>
  <si>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</si>
  <si>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</si>
  <si>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</si>
  <si>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</si>
  <si>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</si>
  <si>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</si>
  <si>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</si>
  <si>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</si>
  <si>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</si>
  <si>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</si>
  <si>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</si>
  <si>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</si>
  <si>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</si>
  <si>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</si>
  <si>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</si>
  <si>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</si>
  <si>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</si>
  <si>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</si>
  <si>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</si>
  <si>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</si>
  <si>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</si>
  <si>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</si>
  <si>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</si>
  <si>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</si>
  <si>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</si>
  <si>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</si>
  <si>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</si>
  <si>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</si>
  <si>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</si>
  <si>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</si>
  <si>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</si>
  <si>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</si>
  <si>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</si>
  <si>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</si>
  <si>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</si>
  <si>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</si>
  <si>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</si>
  <si>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</si>
  <si>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</si>
  <si>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</si>
  <si>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</si>
  <si>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</si>
  <si>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</si>
  <si>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</si>
  <si>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</si>
  <si>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</si>
  <si>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</si>
  <si>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</si>
  <si>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</si>
  <si>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</si>
  <si>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</si>
  <si>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</si>
  <si>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</si>
  <si>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</si>
  <si>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</si>
  <si>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</si>
  <si>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</si>
  <si>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</si>
  <si>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</si>
  <si>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</si>
  <si>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</si>
  <si>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</si>
  <si>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</si>
  <si>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</si>
  <si>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</si>
  <si>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</si>
  <si>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</si>
  <si>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</si>
  <si>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</si>
  <si>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</si>
  <si>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</si>
  <si>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</si>
  <si>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</si>
  <si>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</si>
  <si>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</si>
  <si>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</si>
  <si>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</si>
  <si>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</si>
  <si>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</si>
  <si>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</si>
  <si>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</si>
  <si>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</si>
  <si>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</si>
  <si>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</si>
  <si>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</si>
  <si>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</si>
  <si>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</si>
  <si>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</si>
  <si>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</si>
  <si>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</si>
  <si>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</si>
  <si>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</si>
  <si>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</si>
  <si>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</si>
  <si>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</si>
  <si>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</si>
  <si>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</si>
  <si>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</si>
  <si>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</si>
  <si>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</si>
  <si>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</si>
  <si>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</si>
  <si>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</si>
  <si>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</si>
  <si>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</si>
  <si>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</si>
  <si>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</si>
  <si>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</si>
  <si>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</si>
  <si>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</si>
  <si>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</si>
  <si>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</si>
  <si>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</si>
  <si>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</si>
  <si>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</si>
  <si>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</si>
  <si>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</si>
  <si>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</si>
  <si>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</si>
  <si>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</si>
  <si>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</si>
  <si>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</si>
  <si>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</si>
  <si>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</si>
  <si>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</si>
  <si>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</si>
  <si>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</si>
  <si>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</si>
  <si>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</si>
  <si>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</si>
  <si>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</si>
  <si>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</si>
  <si>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</si>
  <si>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</si>
  <si>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</si>
  <si>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</si>
  <si>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</si>
  <si>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</si>
  <si>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</si>
  <si>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</si>
  <si>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</si>
  <si>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</si>
  <si>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</si>
  <si>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</si>
  <si>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</si>
  <si>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</si>
  <si>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</si>
  <si>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</si>
  <si>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</si>
  <si>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</si>
  <si>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</si>
  <si>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</si>
  <si>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</si>
  <si>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</si>
  <si>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</si>
  <si>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</si>
  <si>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</si>
  <si>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</si>
  <si>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</si>
  <si>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</si>
  <si>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</si>
  <si>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</si>
  <si>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</si>
  <si>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</si>
  <si>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</si>
  <si>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</si>
  <si>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</si>
  <si>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</si>
  <si>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</si>
  <si>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</si>
  <si>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</si>
  <si>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</si>
  <si>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</si>
  <si>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</si>
  <si>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</si>
  <si>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</si>
  <si>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</si>
  <si>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</si>
  <si>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</si>
  <si>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</si>
  <si>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</si>
  <si>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</si>
  <si>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</si>
  <si>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</si>
  <si>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</si>
  <si>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</si>
  <si>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</si>
  <si>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</si>
  <si>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</si>
  <si>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</si>
  <si>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</si>
  <si>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</si>
  <si>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</si>
  <si>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</si>
  <si>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</si>
  <si>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</si>
  <si>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</si>
  <si>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</si>
  <si>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</si>
  <si>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</si>
  <si>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</si>
  <si>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</si>
  <si>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</si>
  <si>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</si>
  <si>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</si>
  <si>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</si>
  <si>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</si>
  <si>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</si>
  <si>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</si>
  <si>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</si>
  <si>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</si>
  <si>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</si>
  <si>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</si>
  <si>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</si>
  <si>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</si>
  <si>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</si>
  <si>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</si>
  <si>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</si>
  <si>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</si>
  <si>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</si>
  <si>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</si>
  <si>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</si>
  <si>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</si>
  <si>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</si>
  <si>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</si>
  <si>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</si>
  <si>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</si>
  <si>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</si>
  <si>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</si>
  <si>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</si>
  <si>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</si>
  <si>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</si>
  <si>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</si>
  <si>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</si>
  <si>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</si>
  <si>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</si>
  <si>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</si>
  <si>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</si>
  <si>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</si>
  <si>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</si>
  <si>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</si>
  <si>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</si>
  <si>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</si>
  <si>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</si>
  <si>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</si>
  <si>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</si>
  <si>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</si>
  <si>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</si>
  <si>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</si>
  <si>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</si>
  <si>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</si>
  <si>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</si>
  <si>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</si>
  <si>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</si>
  <si>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</si>
  <si>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</si>
  <si>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</si>
  <si>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</si>
  <si>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</si>
  <si>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</si>
  <si>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</si>
  <si>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</si>
  <si>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</si>
  <si>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</si>
  <si>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</si>
  <si>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</si>
  <si>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</si>
  <si>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</si>
  <si>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</si>
  <si>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</si>
  <si>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</si>
  <si>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</si>
  <si>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</si>
  <si>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</si>
  <si>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</si>
  <si>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</si>
  <si>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</si>
  <si>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</si>
  <si>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</si>
  <si>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</si>
  <si>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</si>
  <si>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</si>
  <si>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</si>
  <si>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</si>
  <si>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</si>
  <si>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</si>
  <si>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</si>
  <si>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</si>
  <si>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</si>
  <si>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</si>
  <si>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</si>
  <si>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</si>
  <si>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</si>
  <si>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</si>
  <si>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</si>
  <si>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</si>
  <si>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</si>
  <si>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</si>
  <si>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</si>
  <si>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</si>
  <si>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</si>
  <si>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</si>
  <si>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</si>
  <si>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</si>
  <si>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</si>
  <si>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</si>
  <si>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</si>
  <si>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</si>
  <si>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</si>
  <si>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</si>
  <si>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</si>
  <si>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</si>
  <si>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</si>
  <si>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</si>
  <si>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</si>
  <si>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</si>
  <si>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</si>
  <si>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</si>
  <si>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</si>
  <si>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</si>
  <si>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</si>
  <si>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</si>
  <si>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</si>
  <si>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</si>
  <si>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</si>
  <si>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</si>
  <si>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</si>
  <si>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</si>
  <si>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</si>
  <si>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</si>
  <si>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</si>
  <si>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</si>
  <si>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</si>
  <si>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</si>
  <si>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</si>
  <si>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</si>
  <si>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</si>
  <si>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</si>
  <si>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</si>
  <si>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</si>
  <si>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</si>
  <si>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</si>
  <si>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</si>
  <si>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</si>
  <si>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</si>
  <si>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</si>
  <si>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</si>
  <si>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</si>
  <si>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</si>
  <si>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</si>
  <si>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</si>
  <si>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</si>
  <si>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</si>
  <si>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</si>
  <si>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</si>
  <si>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</si>
  <si>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</si>
  <si>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</si>
  <si>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</si>
  <si>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</si>
  <si>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</si>
  <si>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</si>
  <si>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</si>
  <si>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</si>
  <si>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</si>
  <si>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</si>
  <si>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</si>
  <si>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</si>
  <si>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</si>
  <si>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</si>
  <si>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</si>
  <si>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</si>
  <si>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</si>
  <si>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</si>
  <si>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</si>
  <si>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</si>
  <si>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</si>
  <si>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</si>
  <si>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</si>
  <si>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</si>
  <si>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</si>
  <si>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</si>
  <si>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</si>
  <si>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</si>
  <si>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</si>
  <si>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</si>
  <si>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</si>
  <si>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</si>
  <si>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</si>
  <si>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</si>
  <si>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</si>
  <si>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</si>
  <si>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</si>
  <si>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</si>
  <si>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</si>
  <si>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</si>
  <si>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</si>
  <si>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</si>
  <si>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</si>
  <si>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</si>
  <si>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</si>
  <si>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</si>
  <si>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</si>
  <si>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</si>
  <si>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</si>
  <si>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</si>
  <si>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</si>
  <si>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</si>
  <si>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</si>
  <si>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</si>
  <si>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</si>
  <si>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</si>
  <si>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</si>
  <si>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</si>
  <si>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</si>
  <si>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</si>
  <si>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</si>
  <si>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</si>
  <si>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</si>
  <si>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</si>
  <si>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</si>
  <si>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</si>
  <si>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</si>
  <si>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</si>
  <si>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</si>
  <si>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</si>
  <si>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</si>
  <si>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</si>
  <si>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</si>
  <si>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</si>
  <si>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</si>
  <si>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</si>
  <si>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</si>
  <si>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</si>
  <si>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</si>
  <si>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</si>
  <si>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</si>
  <si>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</si>
  <si>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</si>
  <si>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</si>
  <si>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</si>
  <si>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</si>
  <si>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</si>
  <si>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</si>
  <si>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</si>
  <si>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</si>
  <si>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</si>
  <si>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</si>
  <si>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</si>
  <si>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</si>
  <si>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</si>
  <si>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</si>
  <si>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</si>
  <si>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</si>
  <si>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</si>
  <si>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</si>
  <si>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</si>
  <si>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</si>
  <si>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</si>
  <si>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</si>
  <si>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</si>
  <si>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</si>
  <si>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</si>
  <si>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</si>
  <si>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</si>
  <si>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</si>
  <si>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</si>
  <si>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</si>
  <si>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</si>
  <si>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</si>
  <si>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</si>
  <si>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</si>
  <si>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</si>
  <si>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</si>
  <si>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</si>
  <si>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</si>
  <si>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</si>
  <si>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</si>
  <si>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</si>
  <si>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</si>
  <si>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</si>
  <si>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</si>
  <si>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</si>
  <si>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</si>
  <si>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</si>
  <si>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</si>
  <si>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</si>
  <si>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</si>
  <si>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</si>
  <si>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</si>
  <si>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</si>
  <si>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</si>
  <si>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</si>
  <si>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</si>
  <si>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</si>
  <si>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</si>
  <si>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</si>
  <si>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</si>
  <si>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</si>
  <si>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</si>
  <si>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</si>
  <si>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</si>
  <si>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</si>
  <si>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</si>
  <si>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</si>
  <si>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</si>
  <si>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</si>
  <si>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</si>
  <si>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</si>
  <si>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</si>
  <si>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</si>
  <si>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</si>
  <si>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</si>
  <si>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</si>
  <si>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</si>
  <si>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</si>
  <si>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</si>
  <si>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</si>
  <si>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</si>
  <si>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</si>
  <si>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</si>
  <si>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</si>
  <si>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</si>
  <si>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</si>
  <si>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</si>
  <si>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</si>
  <si>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</si>
  <si>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</si>
  <si>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</si>
  <si>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</si>
  <si>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</si>
  <si>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</si>
  <si>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</si>
  <si>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</si>
  <si>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</si>
  <si>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</si>
  <si>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</si>
  <si>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</si>
  <si>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</si>
  <si>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</si>
  <si>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</si>
  <si>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</si>
  <si>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</si>
  <si>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</si>
  <si>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</si>
  <si>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</si>
  <si>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</si>
  <si>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</si>
  <si>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</si>
  <si>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</si>
  <si>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</si>
  <si>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</si>
  <si>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</si>
  <si>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</si>
  <si>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</si>
  <si>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</si>
  <si>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</si>
  <si>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</si>
  <si>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</si>
  <si>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</si>
  <si>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</si>
  <si>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</si>
  <si>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</si>
  <si>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</si>
  <si>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</si>
  <si>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</si>
  <si>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</si>
  <si>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</si>
  <si>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</si>
  <si>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</si>
  <si>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</si>
  <si>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</si>
  <si>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</si>
  <si>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</si>
  <si>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</si>
  <si>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</si>
  <si>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</si>
  <si>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</si>
  <si>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</si>
  <si>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</si>
  <si>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</si>
  <si>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</si>
  <si>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</si>
  <si>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</si>
  <si>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</si>
  <si>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</si>
  <si>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</si>
  <si>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</si>
  <si>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</si>
  <si>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</si>
  <si>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</si>
  <si>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</si>
  <si>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</si>
  <si>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</si>
  <si>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</si>
  <si>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</si>
  <si>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</si>
  <si>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</si>
  <si>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</si>
  <si>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</si>
  <si>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</si>
  <si>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</si>
  <si>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</si>
  <si>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</si>
  <si>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</si>
  <si>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</si>
  <si>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</si>
  <si>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</si>
  <si>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</si>
  <si>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</si>
  <si>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</si>
  <si>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</si>
  <si>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</si>
  <si>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</si>
  <si>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</si>
  <si>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</si>
  <si>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</si>
  <si>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</si>
  <si>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</si>
  <si>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</si>
  <si>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</si>
  <si>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</si>
  <si>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</si>
  <si>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</si>
  <si>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</si>
  <si>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</si>
  <si>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</si>
  <si>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</si>
  <si>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</si>
  <si>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</si>
  <si>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</si>
  <si>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</si>
  <si>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</si>
  <si>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</si>
  <si>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</si>
  <si>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</si>
  <si>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</si>
  <si>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</si>
  <si>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</si>
  <si>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</si>
  <si>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</si>
  <si>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</si>
  <si>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</si>
  <si>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</si>
  <si>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</si>
  <si>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</si>
  <si>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</si>
  <si>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</si>
  <si>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</si>
  <si>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</si>
  <si>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</si>
  <si>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</si>
  <si>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</si>
  <si>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</si>
  <si>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</si>
  <si>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</si>
  <si>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</si>
  <si>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</si>
  <si>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</si>
  <si>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</si>
  <si>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</si>
  <si>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</si>
  <si>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</si>
  <si>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</si>
  <si>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</si>
  <si>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</si>
  <si>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</si>
  <si>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</si>
  <si>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</si>
  <si>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</si>
  <si>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</si>
  <si>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</si>
  <si>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</si>
  <si>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</si>
  <si>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</si>
  <si>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</si>
  <si>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</si>
  <si>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</si>
  <si>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</si>
  <si>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</si>
  <si>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</si>
  <si>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</si>
  <si>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</si>
  <si>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</si>
  <si>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</si>
  <si>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</si>
  <si>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</si>
  <si>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</si>
  <si>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</si>
  <si>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</si>
  <si>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</si>
  <si>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</si>
  <si>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</si>
  <si>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</si>
  <si>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</si>
  <si>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</si>
  <si>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</si>
  <si>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</si>
  <si>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</si>
  <si>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</si>
  <si>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</si>
  <si>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</si>
  <si>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</si>
  <si>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</si>
  <si>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</si>
  <si>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</si>
  <si>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</si>
  <si>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</si>
  <si>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</si>
  <si>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</si>
  <si>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</si>
  <si>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</si>
  <si>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</si>
  <si>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</si>
  <si>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</si>
  <si>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</si>
  <si>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</si>
  <si>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</si>
  <si>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</si>
  <si>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</si>
  <si>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</si>
  <si>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</si>
  <si>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</si>
  <si>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</si>
  <si>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</si>
  <si>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</si>
  <si>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</si>
  <si>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</si>
  <si>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</si>
  <si>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</si>
  <si>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</si>
  <si>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</si>
  <si>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</si>
  <si>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</si>
  <si>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</si>
  <si>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</si>
  <si>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</si>
  <si>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</si>
  <si>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</si>
  <si>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</si>
  <si>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</si>
  <si>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</si>
  <si>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</si>
  <si>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</si>
  <si>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</si>
  <si>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</si>
  <si>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</si>
  <si>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</si>
  <si>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</si>
  <si>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</si>
  <si>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</si>
  <si>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</si>
  <si>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</si>
  <si>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</si>
  <si>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</si>
  <si>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</si>
  <si>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</si>
  <si>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</si>
  <si>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</si>
  <si>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</si>
  <si>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</si>
  <si>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</si>
  <si>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</si>
  <si>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</si>
  <si>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</si>
  <si>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</si>
  <si>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</si>
  <si>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</si>
  <si>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</si>
  <si>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</si>
  <si>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</si>
  <si>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</si>
  <si>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</si>
  <si>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</si>
  <si>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</si>
  <si>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</si>
  <si>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</si>
  <si>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</si>
  <si>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</si>
  <si>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</si>
  <si>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</si>
  <si>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</si>
  <si>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</si>
  <si>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</si>
  <si>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</si>
  <si>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</si>
  <si>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</si>
  <si>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</si>
  <si>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</si>
  <si>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</si>
  <si>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</si>
  <si>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</si>
  <si>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</si>
  <si>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</si>
  <si>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</si>
  <si>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</si>
  <si>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</si>
  <si>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</si>
  <si>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</si>
  <si>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</si>
  <si>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</si>
  <si>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</si>
  <si>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</si>
  <si>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</si>
  <si>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</si>
  <si>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</si>
  <si>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</si>
  <si>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</si>
  <si>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</si>
  <si>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</si>
  <si>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</si>
  <si>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</si>
  <si>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</si>
  <si>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</si>
  <si>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</si>
  <si>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</si>
  <si>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</si>
  <si>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</si>
  <si>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</si>
  <si>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</si>
  <si>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</si>
  <si>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</si>
  <si>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</si>
  <si>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</si>
  <si>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</si>
  <si>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</si>
  <si>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</si>
  <si>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</si>
  <si>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</si>
  <si>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</si>
  <si>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</si>
  <si>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</si>
  <si>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</si>
  <si>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</si>
  <si>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</si>
  <si>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</si>
  <si>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</si>
  <si>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</si>
  <si>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</si>
  <si>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</si>
  <si>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</si>
  <si>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</si>
  <si>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</si>
  <si>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</si>
  <si>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</si>
  <si>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</si>
  <si>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</si>
  <si>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</si>
  <si>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</si>
  <si>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</si>
  <si>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</si>
  <si>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</si>
  <si>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</si>
  <si>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</si>
  <si>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</si>
  <si>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</si>
  <si>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</si>
  <si>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</si>
  <si>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</si>
  <si>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</si>
  <si>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</si>
  <si>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</si>
  <si>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</si>
  <si>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</si>
  <si>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</si>
  <si>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</si>
  <si>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</si>
  <si>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</si>
  <si>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</si>
  <si>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</si>
  <si>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</si>
  <si>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</si>
  <si>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</si>
  <si>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</si>
  <si>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</si>
  <si>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</si>
  <si>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</si>
  <si>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</si>
  <si>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</si>
  <si>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</si>
  <si>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</si>
  <si>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</si>
  <si>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</si>
  <si>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</si>
  <si>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</si>
  <si>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</si>
  <si>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</si>
  <si>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</si>
  <si>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</si>
  <si>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</si>
  <si>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</si>
  <si>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</si>
  <si>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</si>
  <si>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</si>
  <si>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</si>
  <si>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</si>
  <si>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</si>
  <si>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</si>
  <si>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</si>
  <si>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</si>
  <si>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</si>
  <si>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</si>
  <si>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</si>
  <si>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</si>
  <si>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</si>
  <si>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</si>
  <si>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</si>
  <si>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</si>
  <si>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</si>
  <si>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</si>
  <si>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</si>
  <si>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</si>
  <si>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</si>
  <si>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</si>
  <si>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</si>
  <si>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</si>
  <si>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</si>
  <si>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</si>
  <si>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</si>
  <si>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</si>
  <si>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</si>
  <si>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</si>
  <si>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</si>
  <si>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</si>
  <si>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</si>
  <si>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</si>
  <si>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</si>
  <si>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</si>
  <si>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</si>
  <si>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</si>
  <si>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</si>
  <si>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</si>
  <si>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</si>
  <si>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</si>
  <si>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</si>
  <si>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</si>
  <si>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</si>
  <si>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</si>
  <si>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</si>
  <si>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</si>
  <si>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</si>
  <si>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</si>
  <si>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</si>
  <si>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</si>
  <si>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</si>
  <si>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</si>
  <si>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</si>
  <si>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</si>
  <si>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</si>
  <si>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</si>
  <si>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</si>
  <si>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</si>
  <si>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</si>
  <si>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</si>
  <si>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</si>
  <si>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</si>
  <si>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</si>
  <si>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</si>
  <si>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</si>
  <si>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</si>
  <si>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</si>
  <si>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</si>
  <si>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</si>
  <si>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</si>
  <si>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</si>
  <si>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</si>
  <si>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</si>
  <si>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</si>
  <si>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</si>
  <si>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</si>
  <si>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</si>
  <si>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</si>
  <si>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</si>
  <si>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</si>
  <si>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</si>
  <si>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</si>
  <si>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</si>
  <si>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</si>
  <si>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</si>
  <si>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</si>
  <si>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</si>
  <si>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</si>
  <si>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</si>
  <si>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</si>
  <si>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</si>
  <si>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</si>
  <si>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</si>
  <si>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</si>
  <si>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</si>
  <si>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</si>
  <si>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</si>
  <si>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</si>
  <si>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</si>
  <si>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</si>
  <si>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</si>
  <si>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</si>
  <si>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</si>
  <si>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</si>
  <si>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</si>
  <si>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</si>
  <si>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</si>
  <si>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</si>
  <si>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</si>
  <si>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</si>
  <si>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</si>
  <si>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</si>
  <si>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</si>
  <si>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</si>
  <si>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</si>
  <si>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</si>
  <si>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</si>
  <si>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</si>
  <si>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</si>
  <si>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</si>
  <si>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</si>
  <si>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</si>
  <si>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</si>
  <si>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</si>
  <si>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</si>
  <si>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</si>
  <si>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</si>
  <si>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</si>
  <si>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</si>
  <si>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</si>
  <si>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</si>
  <si>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</si>
  <si>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</si>
  <si>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</si>
  <si>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</si>
  <si>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</si>
  <si>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</si>
  <si>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</si>
  <si>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</si>
  <si>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</si>
  <si>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</si>
  <si>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</si>
  <si>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</si>
  <si>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</si>
  <si>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</si>
  <si>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</si>
  <si>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</si>
  <si>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</si>
  <si>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</si>
  <si>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</si>
  <si>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</si>
  <si>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</si>
  <si>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</si>
  <si>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</si>
  <si>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</si>
  <si>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</si>
  <si>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</si>
  <si>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</si>
  <si>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</si>
  <si>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</si>
  <si>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</si>
  <si>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</si>
  <si>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</si>
  <si>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</si>
  <si>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</si>
  <si>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</si>
  <si>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</si>
  <si>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</si>
  <si>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</si>
  <si>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</si>
  <si>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</si>
  <si>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</si>
  <si>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</si>
  <si>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</si>
  <si>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</si>
  <si>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</si>
  <si>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</si>
  <si>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</si>
  <si>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</si>
  <si>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</si>
  <si>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</si>
  <si>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</si>
  <si>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</si>
  <si>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</si>
  <si>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</si>
  <si>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</si>
  <si>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</si>
  <si>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</si>
  <si>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</si>
  <si>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</si>
  <si>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</si>
  <si>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</si>
  <si>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</si>
  <si>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</si>
  <si>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</si>
  <si>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</si>
  <si>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</si>
  <si>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</si>
  <si>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</si>
  <si>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</si>
  <si>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</si>
  <si>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</si>
  <si>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</si>
  <si>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</si>
  <si>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</si>
  <si>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</si>
  <si>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</si>
  <si>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</si>
  <si>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</si>
  <si>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</si>
  <si>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</si>
  <si>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</si>
  <si>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</si>
  <si>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</si>
  <si>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</si>
  <si>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</si>
  <si>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</si>
  <si>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</si>
  <si>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</si>
  <si>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</si>
  <si>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</si>
  <si>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</si>
  <si>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</si>
  <si>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</si>
  <si>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</si>
  <si>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</si>
  <si>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</si>
  <si>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</si>
  <si>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</si>
  <si>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</si>
  <si>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</si>
  <si>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</si>
  <si>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</si>
  <si>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</si>
  <si>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</si>
  <si>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</si>
  <si>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</si>
  <si>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</si>
  <si>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</si>
  <si>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</si>
  <si>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</si>
  <si>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</si>
  <si>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</si>
  <si>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</si>
  <si>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</si>
  <si>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</si>
  <si>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</si>
  <si>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</si>
  <si>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</si>
  <si>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</si>
  <si>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</si>
  <si>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</si>
  <si>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</si>
  <si>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</si>
  <si>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</si>
  <si>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</si>
  <si>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</si>
  <si>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</si>
  <si>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</si>
  <si>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</si>
  <si>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</si>
  <si>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</si>
  <si>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</si>
  <si>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</si>
  <si>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</si>
  <si>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</si>
  <si>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</si>
  <si>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</si>
  <si>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</si>
  <si>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</si>
  <si>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</si>
  <si>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</si>
  <si>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</si>
  <si>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</si>
  <si>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</si>
  <si>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</si>
  <si>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</si>
  <si>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</si>
  <si>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</si>
  <si>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</si>
  <si>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</si>
  <si>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</si>
  <si>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</si>
  <si>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</si>
  <si>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</si>
  <si>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</si>
  <si>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</si>
  <si>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</si>
  <si>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</si>
  <si>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</si>
  <si>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</si>
  <si>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</si>
  <si>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</si>
  <si>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</si>
  <si>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</si>
  <si>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</si>
  <si>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</si>
  <si>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</si>
  <si>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</si>
  <si>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</si>
  <si>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</si>
  <si>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</si>
  <si>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</si>
  <si>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</si>
  <si>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</si>
  <si>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</si>
  <si>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</si>
  <si>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</si>
  <si>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</si>
  <si>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</si>
  <si>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</si>
  <si>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</si>
  <si>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</si>
  <si>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</si>
  <si>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</si>
  <si>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</si>
  <si>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</si>
  <si>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</si>
  <si>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</si>
  <si>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</si>
  <si>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</si>
  <si>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</si>
  <si>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</si>
  <si>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</si>
  <si>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</si>
  <si>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</si>
  <si>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</si>
  <si>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</si>
  <si>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</si>
  <si>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</si>
  <si>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</si>
  <si>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</si>
  <si>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</si>
  <si>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</si>
  <si>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</si>
  <si>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</si>
  <si>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</si>
  <si>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</si>
  <si>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</si>
  <si>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</si>
  <si>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</si>
  <si>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</si>
  <si>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</si>
  <si>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</si>
  <si>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</si>
  <si>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</si>
  <si>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</si>
  <si>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</si>
  <si>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</si>
  <si>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</si>
  <si>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</si>
  <si>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</si>
  <si>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</si>
  <si>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</si>
  <si>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</si>
  <si>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</si>
  <si>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</si>
  <si>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</si>
  <si>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</si>
  <si>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</si>
  <si>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</si>
  <si>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</si>
  <si>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</si>
  <si>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</si>
  <si>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</si>
  <si>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</si>
  <si>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</si>
  <si>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</si>
  <si>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</si>
  <si>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</si>
  <si>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</si>
  <si>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</si>
  <si>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</si>
  <si>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</si>
  <si>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</si>
  <si>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</si>
  <si>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</si>
  <si>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</si>
  <si>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</si>
  <si>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</si>
  <si>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</si>
  <si>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</si>
  <si>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</si>
  <si>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</si>
  <si>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</si>
  <si>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</si>
  <si>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</si>
  <si>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</si>
  <si>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</si>
  <si>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</si>
  <si>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</si>
  <si>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</si>
  <si>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</si>
  <si>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</si>
  <si>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</si>
  <si>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</si>
  <si>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</si>
  <si>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</si>
  <si>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</si>
  <si>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</si>
  <si>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</si>
  <si>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</si>
  <si>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</si>
  <si>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</si>
  <si>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</si>
  <si>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</si>
  <si>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</si>
  <si>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</si>
  <si>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</si>
  <si>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</si>
  <si>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</si>
  <si>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</si>
  <si>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</si>
  <si>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</si>
  <si>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</si>
  <si>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</si>
  <si>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</si>
  <si>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</si>
  <si>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</si>
  <si>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</si>
  <si>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</si>
  <si>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</si>
  <si>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</si>
  <si>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</si>
  <si>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</si>
  <si>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</si>
  <si>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</si>
  <si>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</si>
  <si>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</si>
  <si>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</si>
  <si>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</si>
  <si>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</si>
  <si>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</si>
  <si>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</si>
  <si>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</si>
  <si>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</si>
  <si>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</si>
  <si>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</si>
  <si>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</si>
  <si>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</si>
  <si>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</si>
  <si>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</si>
  <si>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</si>
  <si>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</si>
  <si>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</si>
  <si>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</si>
  <si>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</si>
  <si>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</si>
  <si>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</si>
  <si>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</si>
  <si>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</si>
  <si>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</si>
  <si>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</si>
  <si>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</si>
  <si>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</si>
  <si>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</si>
  <si>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</si>
  <si>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</si>
  <si>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</si>
  <si>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</si>
  <si>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</si>
  <si>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</si>
  <si>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</si>
  <si>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</si>
  <si>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</si>
  <si>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</si>
  <si>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</si>
  <si>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</si>
  <si>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</si>
  <si>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</si>
  <si>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</si>
  <si>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</si>
  <si>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</si>
  <si>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</si>
  <si>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</si>
  <si>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</si>
  <si>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</si>
  <si>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</si>
  <si>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</si>
  <si>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</si>
  <si>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</si>
  <si>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</si>
  <si>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</si>
  <si>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</si>
  <si>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</si>
  <si>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</si>
  <si>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</si>
  <si>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</si>
  <si>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</si>
  <si>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</si>
  <si>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</si>
  <si>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</si>
  <si>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</si>
  <si>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</si>
  <si>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</si>
  <si>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</si>
  <si>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</si>
  <si>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</si>
  <si>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</si>
  <si>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</si>
  <si>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</si>
  <si>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</si>
  <si>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</si>
  <si>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</si>
  <si>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</si>
  <si>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</si>
  <si>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</si>
  <si>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</si>
  <si>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</si>
  <si>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</si>
  <si>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</si>
  <si>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</si>
  <si>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</si>
  <si>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</si>
  <si>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</si>
  <si>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</si>
  <si>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</si>
  <si>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</si>
  <si>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</si>
  <si>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</si>
  <si>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</si>
  <si>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</si>
  <si>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</si>
  <si>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</si>
  <si>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</si>
  <si>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</si>
  <si>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</si>
  <si>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</si>
  <si>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</si>
  <si>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</si>
  <si>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</si>
  <si>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</si>
  <si>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</si>
  <si>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</si>
  <si>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</si>
  <si>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</si>
  <si>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</si>
  <si>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</si>
  <si>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</si>
  <si>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</si>
  <si>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</si>
  <si>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</si>
  <si>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</si>
  <si>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</si>
  <si>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</si>
  <si>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</si>
  <si>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</si>
  <si>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</si>
  <si>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</si>
  <si>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</si>
  <si>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</si>
  <si>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</si>
  <si>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</si>
  <si>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</si>
  <si>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</si>
  <si>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</si>
  <si>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</si>
  <si>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</si>
  <si>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</si>
  <si>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</si>
  <si>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</si>
  <si>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</si>
  <si>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</si>
  <si>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</si>
  <si>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</si>
  <si>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</si>
  <si>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</si>
  <si>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</si>
  <si>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</si>
  <si>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</si>
  <si>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</si>
  <si>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</si>
  <si>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</si>
  <si>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</si>
  <si>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</si>
  <si>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</si>
  <si>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</si>
  <si>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</si>
  <si>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</si>
  <si>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</si>
  <si>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</si>
  <si>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</si>
  <si>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</si>
  <si>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</si>
  <si>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</si>
  <si>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</si>
  <si>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</si>
  <si>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</si>
  <si>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</si>
  <si>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</si>
  <si>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</si>
  <si>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</si>
  <si>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</si>
  <si>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</si>
  <si>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</si>
  <si>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</si>
  <si>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</si>
  <si>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</si>
  <si>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</si>
  <si>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</si>
  <si>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</si>
  <si>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</si>
  <si>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</si>
  <si>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</si>
  <si>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</si>
  <si>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</si>
  <si>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</si>
  <si>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</si>
  <si>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</si>
  <si>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</si>
  <si>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</si>
  <si>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</si>
  <si>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</si>
  <si>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</si>
  <si>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</si>
  <si>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</si>
  <si>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</si>
  <si>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</si>
  <si>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</si>
  <si>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</si>
  <si>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</si>
  <si>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</si>
  <si>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</si>
  <si>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</si>
  <si>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</si>
  <si>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</si>
  <si>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</si>
  <si>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</si>
  <si>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</si>
  <si>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</si>
  <si>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</si>
  <si>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</si>
  <si>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</si>
  <si>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</si>
  <si>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</si>
  <si>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</si>
  <si>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</si>
  <si>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</si>
  <si>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</si>
  <si>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</si>
  <si>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</si>
  <si>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</si>
  <si>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</si>
  <si>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</si>
  <si>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</si>
  <si>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</si>
  <si>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</si>
  <si>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</si>
  <si>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</si>
  <si>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</si>
  <si>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</si>
  <si>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</si>
  <si>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</si>
  <si>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</si>
  <si>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</si>
  <si>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</si>
  <si>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</si>
  <si>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</si>
  <si>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</si>
  <si>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</si>
  <si>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</si>
  <si>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</si>
  <si>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</si>
  <si>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</si>
  <si>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</si>
  <si>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</si>
  <si>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</si>
  <si>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</si>
  <si>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</si>
  <si>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</si>
  <si>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</si>
  <si>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</si>
  <si>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</si>
  <si>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</si>
  <si>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</si>
  <si>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</si>
  <si>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</si>
  <si>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</si>
  <si>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</si>
  <si>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</si>
  <si>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</si>
  <si>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</si>
  <si>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</si>
  <si>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</si>
  <si>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</si>
  <si>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</si>
  <si>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</si>
  <si>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</si>
  <si>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</si>
  <si>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</si>
  <si>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</si>
  <si>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</si>
  <si>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</si>
  <si>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</si>
  <si>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</si>
  <si>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</si>
  <si>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</si>
  <si>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</si>
  <si>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</si>
  <si>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</si>
  <si>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</si>
  <si>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</si>
  <si>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</si>
  <si>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</si>
  <si>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</si>
  <si>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</si>
  <si>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</si>
  <si>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</si>
  <si>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</si>
  <si>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</si>
  <si>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</si>
  <si>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</si>
  <si>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</si>
  <si>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</si>
  <si>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</si>
  <si>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</si>
  <si>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</si>
  <si>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</si>
  <si>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</si>
  <si>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</si>
  <si>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</si>
  <si>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</si>
  <si>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</si>
  <si>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</si>
  <si>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</si>
  <si>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</si>
  <si>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</si>
  <si>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</si>
  <si>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</si>
  <si>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</si>
  <si>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</si>
  <si>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</si>
  <si>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</si>
  <si>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</si>
  <si>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</si>
  <si>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</si>
  <si>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</si>
  <si>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</si>
  <si>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</si>
  <si>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</si>
  <si>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</si>
  <si>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</si>
  <si>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</si>
  <si>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</si>
  <si>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</si>
  <si>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</si>
  <si>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</si>
  <si>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</si>
  <si>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</si>
  <si>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</si>
  <si>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</si>
  <si>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</si>
  <si>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</si>
  <si>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</si>
  <si>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</si>
  <si>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</si>
  <si>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</si>
  <si>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</si>
  <si>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</si>
  <si>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</si>
  <si>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</si>
  <si>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</si>
  <si>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</si>
  <si>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</si>
  <si>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</si>
  <si>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</si>
  <si>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</si>
  <si>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</si>
  <si>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</si>
  <si>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</si>
  <si>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</si>
  <si>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</si>
  <si>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</si>
  <si>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</si>
  <si>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</si>
  <si>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</si>
  <si>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</si>
  <si>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</si>
  <si>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</si>
  <si>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</si>
  <si>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</si>
  <si>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</si>
  <si>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</si>
  <si>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</si>
  <si>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</si>
  <si>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</si>
  <si>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</si>
  <si>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</si>
  <si>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</si>
  <si>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</si>
  <si>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</si>
  <si>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</si>
  <si>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</si>
  <si>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</si>
  <si>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</si>
  <si>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</si>
  <si>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</si>
  <si>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</si>
  <si>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</si>
  <si>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</si>
  <si>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</si>
  <si>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</si>
  <si>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</si>
  <si>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</si>
  <si>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</si>
  <si>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</si>
  <si>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</si>
  <si>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</si>
  <si>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</si>
  <si>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</si>
  <si>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</si>
  <si>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</si>
  <si>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</si>
  <si>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</si>
  <si>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</si>
  <si>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</si>
  <si>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</si>
  <si>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</si>
  <si>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</si>
  <si>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</si>
  <si>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</si>
  <si>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</si>
  <si>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</si>
  <si>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</si>
  <si>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</si>
  <si>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</si>
  <si>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</si>
  <si>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</si>
  <si>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</si>
  <si>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</si>
  <si>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</si>
  <si>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</si>
  <si>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</si>
  <si>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</si>
  <si>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</si>
  <si>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</si>
  <si>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</si>
  <si>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</si>
  <si>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</si>
  <si>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</si>
  <si>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</si>
  <si>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</si>
  <si>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</si>
  <si>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</si>
  <si>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</si>
  <si>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</si>
  <si>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</si>
  <si>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</si>
  <si>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</si>
  <si>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</si>
  <si>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</si>
  <si>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</si>
  <si>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</si>
  <si>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</si>
  <si>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</si>
  <si>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</si>
  <si>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</si>
  <si>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</si>
  <si>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</si>
  <si>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</si>
  <si>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</si>
  <si>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</si>
  <si>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</si>
  <si>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</si>
  <si>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</si>
  <si>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</si>
  <si>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</si>
  <si>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</si>
  <si>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</si>
  <si>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</si>
  <si>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</si>
  <si>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</si>
  <si>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</si>
  <si>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</si>
  <si>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</si>
  <si>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</si>
  <si>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</si>
  <si>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</si>
  <si>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</si>
  <si>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</si>
  <si>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</si>
  <si>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</si>
  <si>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</si>
  <si>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</si>
  <si>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</si>
  <si>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</si>
  <si>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</si>
  <si>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</si>
  <si>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</si>
  <si>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</si>
  <si>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</si>
  <si>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</si>
  <si>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</si>
  <si>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</si>
  <si>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</si>
  <si>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</si>
  <si>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</si>
  <si>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</si>
  <si>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</si>
  <si>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</si>
  <si>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</si>
  <si>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</si>
  <si>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</si>
  <si>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</si>
  <si>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</si>
  <si>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</si>
  <si>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</si>
  <si>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</si>
  <si>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</si>
  <si>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</si>
  <si>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</si>
  <si>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</si>
  <si>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</si>
  <si>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</si>
  <si>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</si>
  <si>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</si>
  <si>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</si>
  <si>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</si>
  <si>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</si>
  <si>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</si>
  <si>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</si>
  <si>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</si>
  <si>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</si>
  <si>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</si>
  <si>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</si>
  <si>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</si>
  <si>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</si>
  <si>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</si>
  <si>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</si>
  <si>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</si>
  <si>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</si>
  <si>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</si>
  <si>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</si>
  <si>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</si>
  <si>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</si>
  <si>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</si>
  <si>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</si>
  <si>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</si>
  <si>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</si>
  <si>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</si>
  <si>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</si>
  <si>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</si>
  <si>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</si>
  <si>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</si>
  <si>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</si>
  <si>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</si>
  <si>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</si>
  <si>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</si>
  <si>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</si>
  <si>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</si>
  <si>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</si>
  <si>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</si>
  <si>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</si>
  <si>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</si>
  <si>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</si>
  <si>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</si>
  <si>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</si>
  <si>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</si>
  <si>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</si>
  <si>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</si>
  <si>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</si>
  <si>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</si>
  <si>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</si>
  <si>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</si>
  <si>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</si>
  <si>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</si>
  <si>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</si>
  <si>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</si>
  <si>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</si>
  <si>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</si>
  <si>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</si>
  <si>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</si>
  <si>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</si>
  <si>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</si>
  <si>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</si>
  <si>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</si>
  <si>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</si>
  <si>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</si>
  <si>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</si>
  <si>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</si>
  <si>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</si>
  <si>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</si>
  <si>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</si>
  <si>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</si>
  <si>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</si>
  <si>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</si>
  <si>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</si>
  <si>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</si>
  <si>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</si>
  <si>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</si>
  <si>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</si>
  <si>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</si>
  <si>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</si>
  <si>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</si>
  <si>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</si>
  <si>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</si>
  <si>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</si>
  <si>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</si>
  <si>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</si>
  <si>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</si>
  <si>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</si>
  <si>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</si>
  <si>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</si>
  <si>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</si>
  <si>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</si>
  <si>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</si>
  <si>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</si>
  <si>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</si>
  <si>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</si>
  <si>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</si>
  <si>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</si>
  <si>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</si>
  <si>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</si>
  <si>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</si>
  <si>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</si>
  <si>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</si>
  <si>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</si>
  <si>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</si>
  <si>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</si>
  <si>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</si>
  <si>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</si>
  <si>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</si>
  <si>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</si>
  <si>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</si>
  <si>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</si>
  <si>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</si>
  <si>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</si>
  <si>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</si>
  <si>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</si>
  <si>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</si>
  <si>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</si>
  <si>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</si>
  <si>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</si>
  <si>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</si>
  <si>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</si>
  <si>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</si>
  <si>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</si>
  <si>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</si>
  <si>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</si>
  <si>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</si>
  <si>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</si>
  <si>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</si>
  <si>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</si>
  <si>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</si>
  <si>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</si>
  <si>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</si>
  <si>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</si>
  <si>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</si>
  <si>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</si>
  <si>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</si>
  <si>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</si>
  <si>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</si>
  <si>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</si>
  <si>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</si>
  <si>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</si>
  <si>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</si>
  <si>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</si>
  <si>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</si>
  <si>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</si>
  <si>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</si>
  <si>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</si>
  <si>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</si>
  <si>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</si>
  <si>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</si>
  <si>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</si>
  <si>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</si>
  <si>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</si>
  <si>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</si>
  <si>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</si>
  <si>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</si>
  <si>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</si>
  <si>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</si>
  <si>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</si>
  <si>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</si>
  <si>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</si>
  <si>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</si>
  <si>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</si>
  <si>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</si>
  <si>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</si>
  <si>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</si>
  <si>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</si>
  <si>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</si>
  <si>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</si>
  <si>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</si>
  <si>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</si>
  <si>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</si>
  <si>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</si>
  <si>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</si>
  <si>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</si>
  <si>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</si>
  <si>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</si>
  <si>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</si>
  <si>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</si>
  <si>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</si>
  <si>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</si>
  <si>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</si>
  <si>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</si>
  <si>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</si>
  <si>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</si>
  <si>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</si>
  <si>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</si>
  <si>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</si>
  <si>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</si>
  <si>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</si>
  <si>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</si>
  <si>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</si>
  <si>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</si>
  <si>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</si>
  <si>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</si>
  <si>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</si>
  <si>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</si>
  <si>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</si>
  <si>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</si>
  <si>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</si>
  <si>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</si>
  <si>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</si>
  <si>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</si>
  <si>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</si>
  <si>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</si>
  <si>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</si>
  <si>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</si>
  <si>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</si>
  <si>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</si>
  <si>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</si>
  <si>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</si>
  <si>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</si>
  <si>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</si>
  <si>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</si>
  <si>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</si>
  <si>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</si>
  <si>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</si>
  <si>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</si>
  <si>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</si>
  <si>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</si>
  <si>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</si>
  <si>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</si>
  <si>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</si>
  <si>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</si>
  <si>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</si>
  <si>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</si>
  <si>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</si>
  <si>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</si>
  <si>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</si>
  <si>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</si>
  <si>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</si>
  <si>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</si>
  <si>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</si>
  <si>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</si>
  <si>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</si>
  <si>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</si>
  <si>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</si>
  <si>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</si>
  <si>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</si>
  <si>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</si>
  <si>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</si>
  <si>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</si>
  <si>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</si>
  <si>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</si>
  <si>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</si>
  <si>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</si>
  <si>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</si>
  <si>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</si>
  <si>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</si>
  <si>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</si>
  <si>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</si>
  <si>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</si>
  <si>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</si>
  <si>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</si>
  <si>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</si>
  <si>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</si>
  <si>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</si>
  <si>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</si>
  <si>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</si>
  <si>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</si>
  <si>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</si>
  <si>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</si>
  <si>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</si>
  <si>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</si>
  <si>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</si>
  <si>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</si>
  <si>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</si>
  <si>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</si>
  <si>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</si>
  <si>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</si>
  <si>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</si>
  <si>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</si>
  <si>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</si>
  <si>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</si>
  <si>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</si>
  <si>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</si>
  <si>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</si>
  <si>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</si>
  <si>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</si>
  <si>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</si>
  <si>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</si>
  <si>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</si>
  <si>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</si>
  <si>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</si>
  <si>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</si>
  <si>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</si>
  <si>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</si>
  <si>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</si>
  <si>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</si>
  <si>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</si>
  <si>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</si>
  <si>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</si>
  <si>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</si>
  <si>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</si>
  <si>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</si>
  <si>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</si>
  <si>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</si>
  <si>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</si>
  <si>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</si>
  <si>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</si>
  <si>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</si>
  <si>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</si>
  <si>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</si>
  <si>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</si>
  <si>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</si>
  <si>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</si>
  <si>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</si>
  <si>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</si>
  <si>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</si>
  <si>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</si>
  <si>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</si>
  <si>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</si>
  <si>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</si>
  <si>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</si>
  <si>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</si>
  <si>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</si>
  <si>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</si>
  <si>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</si>
  <si>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</si>
  <si>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</si>
  <si>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</si>
  <si>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</si>
  <si>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</si>
  <si>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</si>
  <si>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</si>
  <si>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</si>
  <si>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</si>
  <si>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</si>
  <si>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</si>
  <si>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</si>
  <si>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</si>
  <si>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</si>
  <si>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</si>
  <si>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</si>
  <si>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</si>
  <si>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</si>
  <si>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</si>
  <si>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</si>
  <si>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</si>
  <si>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</si>
  <si>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</si>
  <si>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</si>
  <si>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</si>
  <si>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</si>
  <si>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</si>
  <si>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</si>
  <si>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</si>
  <si>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</si>
  <si>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</si>
  <si>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</si>
  <si>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</si>
  <si>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</si>
  <si>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</si>
  <si>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</si>
  <si>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</si>
  <si>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</si>
  <si>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</si>
  <si>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</si>
  <si>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</si>
  <si>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</si>
  <si>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</si>
  <si>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</si>
  <si>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</si>
  <si>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</si>
  <si>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</si>
  <si>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</si>
  <si>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</si>
  <si>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</si>
  <si>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</si>
  <si>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</si>
  <si>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</si>
  <si>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</si>
  <si>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</si>
  <si>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</si>
  <si>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</si>
  <si>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</si>
  <si>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</si>
  <si>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</si>
  <si>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</si>
  <si>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</si>
  <si>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</si>
  <si>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</si>
  <si>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</si>
  <si>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</si>
  <si>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</si>
  <si>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</si>
  <si>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</si>
  <si>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</si>
  <si>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</si>
  <si>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</si>
  <si>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</si>
  <si>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</si>
  <si>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</si>
  <si>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</si>
  <si>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</si>
  <si>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</si>
  <si>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</si>
  <si>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</si>
  <si>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</si>
  <si>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</si>
  <si>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</si>
  <si>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</si>
  <si>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</si>
  <si>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</si>
  <si>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</si>
  <si>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</si>
  <si>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</si>
  <si>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</si>
  <si>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</si>
  <si>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</si>
  <si>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</si>
  <si>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</si>
  <si>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</si>
  <si>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</si>
  <si>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</si>
  <si>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</si>
  <si>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</si>
  <si>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</si>
  <si>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</si>
  <si>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</si>
  <si>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</si>
  <si>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</si>
  <si>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</si>
  <si>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</si>
  <si>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</si>
  <si>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</si>
  <si>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</si>
  <si>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</si>
  <si>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</si>
  <si>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</si>
  <si>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</si>
  <si>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</si>
  <si>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</si>
  <si>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</si>
  <si>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</si>
  <si>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</si>
  <si>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</si>
  <si>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</si>
  <si>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</si>
  <si>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</si>
  <si>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</si>
  <si>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</si>
  <si>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</si>
  <si>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</si>
  <si>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</si>
  <si>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</si>
  <si>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</si>
  <si>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</si>
  <si>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</si>
  <si>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</si>
  <si>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</si>
  <si>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</si>
  <si>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</si>
  <si>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</si>
  <si>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</si>
  <si>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</si>
  <si>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</si>
  <si>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</si>
  <si>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</si>
  <si>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</si>
  <si>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</si>
  <si>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</si>
  <si>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</si>
  <si>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</si>
  <si>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</si>
  <si>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</si>
  <si>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</si>
  <si>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</si>
  <si>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</si>
  <si>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</si>
  <si>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</si>
  <si>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</si>
  <si>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</si>
  <si>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</si>
  <si>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</si>
  <si>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</si>
  <si>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</si>
  <si>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</si>
  <si>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</si>
  <si>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</si>
  <si>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</si>
  <si>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</si>
  <si>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</si>
  <si>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</si>
  <si>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</si>
  <si>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</si>
  <si>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</si>
  <si>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</si>
  <si>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</si>
  <si>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</si>
  <si>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</si>
  <si>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</si>
  <si>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</si>
  <si>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</si>
  <si>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</si>
  <si>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</si>
  <si>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</si>
  <si>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</si>
  <si>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</si>
  <si>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</si>
  <si>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</si>
  <si>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</si>
  <si>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</si>
  <si>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</si>
  <si>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</si>
  <si>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</si>
  <si>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</si>
  <si>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</si>
  <si>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</si>
  <si>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</si>
  <si>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</si>
  <si>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</si>
  <si>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</si>
  <si>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</si>
  <si>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</si>
  <si>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</si>
  <si>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</si>
  <si>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</si>
  <si>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</si>
  <si>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</si>
  <si>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</si>
  <si>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</si>
  <si>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</si>
  <si>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</si>
  <si>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</si>
  <si>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</si>
  <si>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</si>
  <si>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</si>
  <si>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</si>
  <si>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</si>
  <si>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</si>
  <si>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</si>
  <si>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</si>
  <si>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</si>
  <si>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</si>
  <si>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</si>
  <si>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</si>
  <si>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</si>
  <si>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</si>
  <si>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</si>
  <si>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</si>
  <si>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</si>
  <si>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</si>
  <si>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</si>
  <si>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</si>
  <si>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</si>
  <si>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</si>
  <si>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</si>
  <si>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</si>
  <si>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</si>
  <si>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</si>
  <si>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</si>
  <si>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</si>
  <si>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</si>
  <si>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</si>
  <si>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</si>
  <si>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</si>
  <si>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</si>
  <si>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</si>
  <si>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</si>
  <si>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</si>
  <si>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</si>
  <si>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</si>
  <si>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</si>
  <si>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</si>
  <si>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</si>
  <si>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</si>
  <si>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</si>
  <si>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</si>
  <si>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</si>
  <si>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</si>
  <si>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</si>
  <si>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</si>
  <si>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</si>
  <si>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</si>
  <si>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</si>
  <si>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</si>
  <si>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</si>
  <si>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</si>
  <si>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</si>
  <si>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</si>
  <si>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</si>
  <si>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</si>
  <si>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</si>
  <si>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</si>
  <si>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</si>
  <si>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</si>
  <si>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</si>
  <si>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</si>
  <si>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</si>
  <si>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</si>
  <si>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</si>
  <si>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</si>
  <si>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</si>
  <si>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</si>
  <si>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</si>
  <si>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</si>
  <si>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</si>
  <si>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</si>
  <si>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</si>
  <si>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</si>
  <si>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</si>
  <si>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</si>
  <si>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</si>
  <si>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</si>
  <si>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</si>
  <si>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</si>
  <si>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</si>
  <si>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</si>
  <si>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</si>
  <si>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</si>
  <si>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</si>
  <si>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</si>
  <si>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</si>
  <si>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</si>
  <si>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</si>
  <si>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</si>
  <si>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</si>
  <si>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</si>
  <si>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</si>
  <si>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</si>
  <si>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</si>
  <si>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</si>
  <si>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</si>
  <si>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</si>
  <si>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</si>
  <si>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</si>
  <si>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</si>
  <si>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</si>
  <si>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</si>
  <si>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</si>
  <si>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</si>
  <si>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</si>
  <si>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</si>
  <si>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</si>
  <si>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</si>
  <si>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</si>
  <si>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</si>
  <si>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</si>
  <si>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</si>
  <si>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</si>
  <si>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</si>
  <si>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</si>
  <si>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</si>
  <si>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</si>
  <si>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</si>
  <si>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</si>
  <si>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</si>
  <si>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</si>
  <si>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</si>
  <si>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</si>
  <si>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</si>
  <si>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</si>
  <si>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</si>
  <si>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</si>
  <si>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</si>
  <si>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</si>
  <si>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</si>
  <si>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</si>
  <si>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</si>
  <si>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</si>
  <si>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</si>
  <si>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</si>
  <si>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</si>
  <si>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</si>
  <si>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</si>
  <si>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</si>
  <si>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</si>
  <si>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</si>
  <si>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</si>
  <si>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</si>
  <si>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</si>
  <si>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</si>
  <si>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</si>
  <si>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</si>
  <si>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</si>
  <si>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</si>
  <si>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</si>
  <si>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</si>
  <si>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</si>
  <si>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</si>
  <si>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</si>
  <si>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</si>
  <si>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</si>
  <si>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</si>
  <si>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</si>
  <si>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</si>
  <si>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</si>
  <si>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</si>
  <si>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</si>
  <si>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</si>
  <si>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</si>
  <si>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</si>
  <si>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</si>
  <si>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</si>
  <si>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</si>
  <si>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</si>
  <si>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</si>
  <si>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</si>
  <si>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</si>
  <si>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</si>
  <si>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</si>
  <si>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</si>
  <si>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</si>
  <si>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</si>
  <si>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</si>
  <si>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</si>
  <si>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</si>
  <si>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</si>
  <si>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</si>
  <si>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</si>
  <si>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</si>
  <si>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</si>
  <si>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</si>
  <si>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</si>
  <si>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</si>
  <si>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</si>
  <si>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</si>
  <si>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</si>
  <si>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</si>
  <si>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</si>
  <si>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</si>
  <si>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</si>
  <si>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</si>
  <si>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</si>
  <si>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</si>
  <si>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</si>
  <si>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</si>
  <si>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</si>
  <si>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</si>
  <si>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</si>
  <si>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</si>
  <si>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</si>
  <si>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</si>
  <si>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</si>
  <si>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</si>
  <si>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</si>
  <si>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</si>
  <si>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</si>
  <si>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</si>
  <si>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</si>
  <si>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</si>
  <si>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</si>
  <si>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</si>
  <si>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</si>
  <si>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</si>
  <si>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</si>
  <si>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</si>
  <si>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</si>
  <si>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</si>
  <si>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</si>
  <si>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</si>
  <si>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</si>
  <si>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</si>
  <si>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</si>
  <si>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</si>
  <si>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</si>
  <si>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</si>
  <si>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</si>
  <si>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</si>
  <si>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</si>
  <si>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</si>
  <si>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</si>
  <si>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</si>
  <si>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</si>
  <si>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</si>
  <si>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</si>
  <si>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</si>
  <si>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</si>
  <si>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</si>
  <si>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</si>
  <si>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</si>
  <si>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</si>
  <si>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</si>
  <si>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</si>
  <si>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</si>
  <si>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</si>
  <si>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</si>
  <si>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</si>
  <si>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</si>
  <si>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</si>
  <si>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</si>
  <si>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</si>
  <si>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</si>
  <si>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</si>
  <si>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</si>
  <si>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</si>
  <si>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</si>
  <si>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</si>
  <si>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</si>
  <si>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</si>
  <si>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</si>
  <si>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</si>
  <si>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</si>
  <si>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</si>
  <si>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</si>
  <si>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</si>
  <si>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</si>
  <si>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</si>
  <si>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</si>
  <si>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</si>
  <si>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</si>
  <si>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</si>
  <si>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</si>
  <si>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</si>
  <si>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</si>
  <si>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</si>
  <si>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</si>
  <si>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</si>
  <si>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</si>
  <si>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</si>
  <si>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</si>
  <si>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</si>
  <si>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</si>
  <si>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</si>
  <si>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</si>
  <si>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</si>
  <si>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</si>
  <si>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</si>
  <si>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</si>
  <si>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</si>
  <si>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</si>
  <si>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</si>
  <si>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</si>
  <si>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</si>
  <si>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</si>
  <si>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</si>
  <si>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</si>
  <si>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</si>
  <si>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</si>
  <si>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</si>
  <si>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</si>
  <si>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</si>
  <si>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</si>
  <si>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</si>
  <si>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</si>
  <si>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</si>
  <si>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</si>
  <si>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</si>
  <si>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</si>
  <si>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</si>
  <si>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</si>
  <si>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</si>
  <si>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</si>
  <si>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</si>
  <si>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</si>
  <si>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</si>
  <si>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</si>
  <si>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</si>
  <si>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</si>
  <si>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</si>
  <si>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</si>
  <si>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</si>
  <si>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</si>
  <si>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</si>
  <si>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</si>
  <si>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</si>
  <si>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</si>
  <si>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</si>
  <si>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</si>
  <si>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</si>
  <si>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</si>
  <si>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</si>
  <si>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</si>
  <si>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</si>
  <si>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</si>
  <si>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</si>
  <si>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</si>
  <si>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</si>
  <si>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</si>
  <si>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</si>
  <si>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</si>
  <si>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</si>
  <si>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</si>
  <si>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</si>
  <si>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</si>
  <si>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</si>
  <si>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</si>
  <si>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</si>
  <si>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</si>
  <si>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</si>
  <si>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</si>
  <si>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</si>
  <si>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</si>
  <si>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</si>
  <si>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</si>
  <si>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</si>
  <si>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</si>
  <si>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</si>
  <si>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</si>
  <si>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</si>
  <si>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</si>
  <si>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</si>
  <si>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</si>
  <si>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</si>
  <si>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</si>
  <si>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</si>
  <si>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</si>
  <si>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</si>
  <si>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</si>
  <si>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</si>
  <si>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</si>
  <si>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</si>
  <si>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</si>
  <si>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</si>
  <si>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</si>
  <si>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</si>
  <si>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</si>
  <si>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</si>
  <si>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</si>
  <si>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</si>
  <si>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</si>
  <si>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</si>
  <si>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</si>
  <si>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</si>
  <si>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</si>
  <si>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</si>
  <si>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</si>
  <si>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</si>
  <si>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</si>
  <si>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</si>
  <si>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</si>
  <si>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</si>
  <si>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</si>
  <si>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</si>
  <si>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</si>
  <si>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</si>
  <si>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</si>
  <si>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</si>
  <si>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</si>
  <si>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</si>
  <si>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</si>
  <si>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</si>
  <si>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</si>
  <si>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</si>
  <si>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</si>
  <si>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</si>
  <si>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</si>
  <si>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</si>
  <si>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</si>
  <si>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</si>
  <si>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</si>
  <si>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</si>
  <si>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</si>
  <si>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</si>
  <si>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</si>
  <si>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</si>
  <si>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</si>
  <si>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</si>
  <si>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</si>
  <si>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</si>
  <si>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</si>
  <si>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</si>
  <si>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</si>
  <si>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</si>
  <si>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</si>
  <si>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</si>
  <si>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</si>
  <si>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</si>
  <si>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</si>
  <si>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</si>
  <si>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</si>
  <si>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</si>
  <si>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</si>
  <si>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</si>
  <si>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</si>
  <si>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</si>
  <si>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</si>
  <si>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</si>
  <si>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</si>
  <si>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</si>
  <si>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</si>
  <si>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</si>
  <si>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</si>
  <si>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</si>
  <si>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</si>
  <si>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</si>
  <si>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</si>
  <si>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</si>
  <si>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</si>
  <si>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</si>
  <si>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</si>
  <si>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</si>
  <si>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</si>
  <si>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</si>
  <si>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</si>
  <si>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</si>
  <si>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</si>
  <si>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</si>
  <si>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</si>
  <si>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</si>
  <si>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</si>
  <si>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</si>
  <si>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</si>
  <si>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</si>
  <si>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</si>
  <si>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</si>
  <si>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</si>
  <si>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</si>
  <si>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</si>
  <si>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</si>
  <si>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</si>
  <si>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</si>
  <si>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</si>
  <si>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</si>
  <si>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</si>
  <si>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</si>
  <si>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</si>
  <si>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</si>
  <si>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</si>
  <si>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</si>
  <si>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</si>
  <si>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</si>
  <si>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</si>
  <si>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</si>
  <si>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</si>
  <si>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</si>
  <si>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</si>
  <si>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</si>
  <si>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</si>
  <si>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</si>
  <si>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</si>
  <si>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</si>
  <si>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</si>
  <si>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</si>
  <si>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</si>
  <si>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</si>
  <si>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</si>
  <si>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</si>
  <si>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</si>
  <si>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</si>
  <si>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</si>
  <si>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</si>
  <si>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</si>
  <si>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</si>
  <si>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</si>
  <si>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</si>
  <si>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</si>
  <si>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</si>
  <si>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</si>
  <si>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</si>
  <si>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</si>
  <si>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</si>
  <si>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</si>
  <si>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</si>
  <si>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</si>
  <si>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</si>
  <si>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</si>
  <si>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</si>
  <si>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</si>
  <si>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</si>
  <si>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</si>
  <si>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</si>
  <si>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</si>
  <si>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</si>
  <si>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</si>
  <si>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</si>
  <si>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</si>
  <si>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</si>
  <si>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</si>
  <si>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</si>
  <si>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</si>
  <si>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</si>
  <si>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</si>
  <si>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</si>
  <si>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</si>
  <si>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</si>
  <si>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</si>
  <si>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</si>
  <si>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</si>
  <si>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</si>
  <si>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</si>
  <si>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</si>
  <si>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</si>
  <si>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</si>
  <si>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</si>
  <si>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</si>
  <si>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</si>
  <si>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</si>
  <si>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</si>
  <si>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</si>
  <si>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</si>
  <si>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</si>
  <si>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</si>
  <si>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</si>
  <si>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</si>
  <si>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</si>
  <si>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</si>
  <si>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</si>
  <si>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</si>
  <si>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</si>
  <si>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</si>
  <si>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</si>
  <si>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</si>
  <si>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</si>
  <si>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</si>
  <si>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</si>
  <si>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</si>
  <si>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</si>
  <si>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</si>
  <si>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</si>
  <si>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</si>
  <si>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</si>
  <si>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</si>
  <si>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</si>
  <si>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</si>
  <si>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</si>
  <si>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</si>
  <si>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</si>
  <si>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</si>
  <si>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</si>
  <si>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</si>
  <si>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</si>
  <si>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</si>
  <si>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</si>
  <si>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</si>
  <si>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</si>
  <si>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</si>
  <si>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</si>
  <si>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</si>
  <si>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</si>
  <si>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</si>
  <si>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</si>
  <si>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</si>
  <si>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</si>
  <si>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</si>
  <si>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</si>
  <si>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</si>
  <si>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</si>
  <si>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</si>
  <si>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</si>
  <si>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</si>
  <si>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</si>
  <si>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</si>
  <si>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</si>
  <si>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</si>
  <si>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</si>
  <si>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</si>
  <si>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</si>
  <si>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</si>
  <si>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</si>
  <si>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</si>
  <si>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</si>
  <si>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</si>
  <si>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</si>
  <si>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</si>
  <si>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</si>
  <si>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</si>
  <si>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</si>
  <si>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</si>
  <si>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</si>
  <si>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</si>
  <si>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</si>
  <si>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</si>
  <si>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</si>
  <si>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</si>
  <si>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</si>
  <si>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</si>
  <si>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</si>
  <si>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</si>
  <si>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</si>
  <si>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</si>
  <si>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</si>
  <si>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</si>
  <si>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</si>
  <si>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</si>
  <si>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</si>
  <si>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</si>
  <si>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</si>
  <si>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</si>
  <si>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</si>
  <si>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</si>
  <si>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</si>
  <si>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</si>
  <si>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</si>
  <si>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</si>
  <si>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</si>
  <si>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</si>
  <si>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</si>
  <si>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</si>
  <si>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</si>
  <si>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</si>
  <si>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</si>
  <si>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</si>
  <si>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</si>
  <si>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</si>
  <si>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</si>
  <si>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</si>
  <si>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</si>
  <si>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</si>
  <si>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</si>
  <si>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</si>
  <si>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</si>
  <si>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</si>
  <si>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</si>
  <si>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</si>
  <si>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</si>
  <si>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</si>
  <si>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</si>
  <si>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</si>
  <si>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</si>
  <si>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</si>
  <si>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</si>
  <si>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</si>
  <si>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</si>
  <si>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</si>
  <si>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</si>
  <si>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</si>
  <si>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</si>
  <si>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</si>
  <si>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</si>
  <si>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</si>
  <si>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</si>
  <si>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</si>
  <si>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</si>
  <si>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</si>
  <si>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</si>
  <si>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</si>
  <si>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</si>
  <si>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</si>
  <si>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</si>
  <si>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</si>
  <si>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</si>
  <si>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</si>
  <si>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</si>
  <si>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</si>
  <si>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</si>
  <si>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</si>
  <si>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</si>
  <si>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</si>
  <si>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</si>
  <si>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</si>
  <si>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</si>
  <si>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</si>
  <si>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</si>
  <si>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</si>
  <si>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</si>
  <si>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</si>
  <si>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</si>
  <si>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</si>
  <si>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</si>
  <si>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</si>
  <si>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</si>
  <si>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</si>
  <si>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</si>
  <si>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</si>
  <si>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</si>
  <si>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</si>
  <si>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</si>
  <si>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</si>
  <si>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</si>
  <si>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</si>
  <si>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</si>
  <si>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</si>
  <si>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</si>
  <si>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</si>
  <si>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</si>
  <si>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</si>
  <si>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</si>
  <si>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</si>
  <si>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</si>
  <si>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</si>
  <si>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</si>
  <si>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</si>
  <si>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</si>
  <si>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</si>
  <si>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</si>
  <si>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</si>
  <si>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</si>
  <si>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</si>
  <si>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</si>
  <si>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</si>
  <si>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</si>
  <si>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</si>
  <si>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</si>
  <si>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</si>
  <si>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</si>
  <si>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</si>
  <si>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</si>
  <si>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</si>
  <si>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</si>
  <si>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</si>
  <si>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</si>
  <si>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</si>
  <si>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</si>
  <si>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</si>
  <si>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</si>
  <si>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</si>
  <si>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</si>
  <si>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</si>
  <si>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</si>
  <si>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</si>
  <si>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</si>
  <si>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</si>
  <si>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</si>
  <si>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</si>
  <si>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</si>
  <si>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</si>
  <si>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</si>
  <si>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</si>
  <si>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</si>
  <si>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</si>
  <si>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</si>
  <si>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</si>
  <si>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</si>
  <si>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</si>
  <si>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</si>
  <si>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</si>
  <si>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</si>
  <si>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</si>
  <si>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</si>
  <si>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</si>
  <si>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</si>
  <si>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</si>
  <si>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</si>
  <si>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</si>
  <si>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</si>
  <si>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</si>
  <si>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</si>
  <si>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</si>
  <si>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</si>
  <si>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</si>
  <si>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</si>
  <si>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</si>
  <si>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</si>
  <si>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</si>
  <si>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</si>
  <si>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</si>
  <si>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</si>
  <si>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</si>
  <si>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</si>
  <si>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</si>
  <si>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</si>
  <si>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</si>
  <si>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</si>
  <si>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</si>
  <si>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</si>
  <si>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</si>
  <si>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</si>
  <si>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</si>
  <si>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</si>
  <si>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</si>
  <si>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</si>
  <si>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</si>
  <si>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</si>
  <si>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</si>
  <si>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</si>
  <si>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</si>
  <si>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</si>
  <si>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</si>
  <si>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</si>
  <si>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</si>
  <si>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</si>
  <si>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</si>
  <si>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</si>
  <si>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</si>
  <si>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</si>
  <si>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</si>
  <si>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</si>
  <si>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</si>
  <si>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</si>
  <si>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</si>
  <si>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</si>
  <si>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</si>
  <si>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</si>
  <si>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</si>
  <si>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</si>
  <si>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</si>
  <si>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</si>
  <si>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</si>
  <si>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</si>
  <si>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</si>
  <si>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</si>
  <si>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</si>
  <si>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</si>
  <si>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</si>
  <si>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</si>
  <si>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</si>
  <si>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</si>
  <si>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</si>
  <si>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</si>
  <si>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</si>
  <si>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</si>
  <si>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</si>
  <si>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</si>
  <si>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</si>
  <si>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</si>
  <si>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</si>
  <si>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</si>
  <si>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</si>
  <si>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</si>
  <si>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</si>
  <si>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</si>
  <si>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</si>
  <si>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</si>
  <si>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</si>
  <si>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</si>
  <si>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</si>
  <si>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</si>
  <si>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</si>
  <si>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</si>
  <si>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</si>
  <si>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</si>
  <si>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</si>
  <si>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</si>
  <si>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</si>
  <si>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</si>
  <si>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</si>
  <si>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</si>
  <si>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</si>
  <si>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</si>
  <si>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</si>
  <si>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</si>
  <si>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</si>
  <si>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</si>
  <si>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</si>
  <si>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</si>
  <si>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</si>
  <si>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</si>
  <si>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</si>
  <si>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</si>
  <si>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</si>
  <si>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</si>
  <si>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</si>
  <si>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</si>
  <si>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</si>
  <si>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</si>
  <si>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</si>
  <si>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</si>
  <si>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</si>
  <si>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</si>
  <si>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</si>
  <si>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</si>
  <si>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</si>
  <si>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</si>
  <si>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</si>
  <si>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</si>
  <si>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</si>
  <si>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</si>
  <si>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</si>
  <si>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</si>
  <si>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</si>
  <si>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</si>
  <si>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</si>
  <si>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</si>
  <si>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</si>
  <si>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</si>
  <si>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</si>
  <si>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</si>
  <si>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</si>
  <si>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</si>
  <si>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</si>
  <si>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</si>
  <si>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</si>
  <si>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</si>
  <si>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</si>
  <si>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</si>
  <si>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</si>
  <si>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</si>
  <si>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</si>
  <si>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</si>
  <si>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</si>
  <si>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</si>
  <si>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</si>
  <si>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</si>
  <si>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</si>
  <si>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</si>
  <si>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</si>
  <si>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</si>
  <si>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</si>
  <si>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</si>
  <si>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</si>
  <si>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</si>
  <si>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</si>
  <si>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</si>
  <si>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</si>
  <si>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</si>
  <si>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</si>
  <si>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</si>
  <si>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</si>
  <si>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</si>
  <si>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</si>
  <si>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</si>
  <si>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</si>
  <si>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</si>
  <si>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</si>
  <si>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</si>
  <si>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</si>
  <si>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</si>
  <si>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</si>
  <si>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</si>
  <si>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</si>
  <si>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</si>
  <si>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</si>
  <si>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</si>
  <si>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</si>
  <si>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</si>
  <si>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</si>
  <si>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</si>
  <si>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</si>
  <si>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</si>
  <si>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</si>
  <si>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</si>
  <si>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</si>
  <si>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</si>
  <si>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</si>
  <si>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</si>
  <si>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</si>
  <si>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</si>
  <si>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</si>
  <si>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</si>
  <si>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</si>
  <si>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</si>
  <si>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</si>
  <si>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</si>
  <si>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</si>
  <si>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</si>
  <si>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</si>
  <si>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</si>
  <si>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</si>
  <si>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</si>
  <si>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</si>
  <si>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</si>
  <si>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</si>
  <si>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</si>
  <si>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</si>
  <si>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</si>
  <si>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</si>
  <si>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</si>
  <si>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</si>
  <si>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</si>
  <si>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</si>
  <si>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</si>
  <si>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</si>
  <si>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</si>
  <si>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</si>
  <si>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</si>
  <si>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</si>
  <si>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</si>
  <si>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</si>
  <si>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</si>
  <si>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</si>
  <si>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</si>
  <si>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</si>
  <si>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</si>
  <si>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</si>
  <si>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</si>
  <si>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</si>
  <si>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</si>
  <si>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</si>
  <si>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</si>
  <si>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</si>
  <si>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</si>
  <si>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</si>
  <si>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</si>
  <si>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</si>
  <si>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</si>
  <si>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</si>
  <si>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</si>
  <si>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</si>
  <si>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</si>
  <si>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</si>
  <si>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</si>
  <si>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</si>
  <si>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</si>
  <si>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</si>
  <si>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</si>
  <si>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</si>
  <si>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</si>
  <si>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</si>
  <si>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</si>
  <si>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</si>
  <si>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</si>
  <si>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</si>
  <si>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</si>
  <si>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</si>
  <si>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</si>
  <si>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</si>
  <si>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</si>
  <si>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</si>
  <si>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</si>
  <si>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</si>
  <si>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</si>
  <si>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</si>
  <si>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</si>
  <si>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</si>
  <si>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</si>
  <si>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</si>
  <si>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</si>
  <si>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</si>
  <si>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</si>
  <si>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</si>
  <si>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</si>
  <si>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</si>
  <si>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</si>
  <si>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</si>
  <si>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</si>
  <si>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</si>
  <si>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</si>
  <si>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</si>
  <si>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</si>
  <si>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</si>
  <si>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</si>
  <si>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</si>
  <si>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</si>
  <si>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</si>
  <si>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</si>
  <si>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</si>
  <si>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</si>
  <si>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</si>
  <si>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</si>
  <si>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</si>
  <si>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</si>
  <si>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</si>
  <si>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</si>
  <si>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</si>
  <si>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</si>
  <si>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</si>
  <si>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</si>
  <si>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</si>
  <si>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</si>
  <si>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</si>
  <si>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</si>
  <si>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</si>
  <si>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</si>
  <si>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</si>
  <si>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</si>
  <si>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</si>
  <si>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</si>
  <si>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</si>
  <si>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</si>
  <si>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</si>
  <si>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</si>
  <si>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</si>
  <si>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</si>
  <si>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</si>
  <si>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</si>
  <si>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</si>
  <si>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</si>
  <si>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</si>
  <si>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</si>
  <si>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</si>
  <si>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</si>
  <si>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</si>
  <si>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</si>
  <si>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</si>
  <si>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</si>
  <si>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</si>
  <si>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</si>
  <si>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</si>
  <si>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</si>
  <si>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</si>
  <si>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</si>
  <si>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</si>
  <si>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</si>
  <si>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</si>
  <si>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</si>
  <si>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</si>
  <si>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</si>
  <si>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</si>
  <si>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</si>
  <si>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</si>
  <si>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</si>
  <si>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</si>
  <si>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</si>
  <si>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</si>
  <si>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</si>
  <si>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</si>
  <si>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</si>
  <si>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</si>
  <si>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</si>
  <si>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</si>
  <si>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</si>
  <si>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</si>
  <si>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</si>
  <si>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</si>
  <si>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</si>
  <si>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</si>
  <si>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</si>
  <si>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</si>
  <si>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</si>
  <si>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</si>
  <si>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</si>
  <si>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</si>
  <si>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</si>
  <si>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</si>
  <si>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</si>
  <si>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</si>
  <si>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</si>
  <si>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</si>
  <si>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</si>
  <si>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</si>
  <si>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</si>
  <si>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</si>
  <si>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</si>
  <si>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</si>
  <si>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</si>
  <si>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</si>
  <si>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</si>
  <si>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</si>
  <si>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</si>
  <si>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</si>
  <si>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</si>
  <si>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</si>
  <si>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</si>
  <si>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</si>
  <si>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</si>
  <si>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</si>
  <si>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</si>
  <si>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</si>
  <si>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</si>
  <si>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</si>
  <si>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</si>
  <si>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</si>
  <si>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</si>
  <si>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</si>
  <si>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</si>
  <si>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</si>
  <si>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</si>
  <si>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</si>
  <si>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</si>
  <si>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</si>
  <si>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</si>
  <si>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</si>
  <si>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</si>
  <si>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</si>
  <si>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</si>
  <si>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</si>
  <si>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</si>
  <si>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</si>
  <si>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</si>
  <si>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</si>
  <si>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</si>
  <si>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</si>
  <si>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</si>
  <si>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</si>
  <si>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</si>
  <si>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</si>
  <si>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</si>
  <si>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</si>
  <si>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</si>
  <si>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</si>
  <si>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</si>
  <si>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</si>
  <si>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</si>
  <si>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</si>
  <si>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</si>
  <si>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</si>
  <si>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</si>
  <si>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</si>
  <si>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</si>
  <si>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</si>
  <si>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</si>
  <si>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</si>
  <si>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</si>
  <si>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</si>
  <si>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</si>
  <si>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</si>
  <si>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</si>
  <si>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</si>
  <si>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</si>
  <si>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</si>
  <si>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</si>
  <si>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</si>
  <si>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</si>
  <si>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</si>
  <si>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</si>
  <si>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</si>
  <si>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</si>
  <si>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</si>
  <si>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</si>
  <si>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</si>
  <si>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</si>
  <si>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</si>
  <si>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</si>
  <si>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</si>
  <si>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</si>
  <si>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</si>
  <si>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</si>
  <si>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</si>
  <si>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</si>
  <si>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</si>
  <si>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</si>
  <si>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</si>
  <si>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</si>
  <si>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</si>
  <si>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</si>
  <si>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</si>
  <si>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</si>
  <si>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</si>
  <si>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</si>
  <si>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</si>
  <si>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</si>
  <si>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</si>
  <si>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</si>
  <si>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</si>
  <si>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</si>
  <si>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</si>
  <si>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</si>
  <si>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</si>
  <si>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</si>
  <si>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</si>
  <si>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</si>
  <si>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</si>
  <si>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</si>
  <si>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</si>
  <si>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</si>
  <si>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</si>
  <si>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</si>
  <si>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</si>
  <si>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</si>
  <si>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</si>
  <si>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</si>
  <si>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</si>
  <si>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</si>
  <si>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</si>
  <si>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</si>
  <si>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</si>
  <si>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</si>
  <si>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</si>
  <si>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</si>
  <si>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</si>
  <si>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</si>
  <si>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</si>
  <si>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</si>
  <si>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</si>
  <si>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</si>
  <si>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</si>
  <si>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</si>
  <si>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</si>
  <si>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</si>
  <si>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</si>
  <si>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</si>
  <si>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</si>
  <si>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</si>
  <si>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</si>
  <si>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</si>
  <si>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</si>
  <si>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</si>
  <si>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</si>
  <si>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</si>
  <si>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</si>
  <si>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</si>
  <si>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</si>
  <si>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</si>
  <si>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</si>
  <si>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</si>
  <si>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</si>
  <si>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</si>
  <si>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</si>
  <si>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</si>
  <si>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</si>
  <si>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</si>
  <si>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</si>
  <si>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</si>
  <si>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</si>
  <si>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</si>
  <si>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</si>
  <si>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</si>
  <si>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</si>
  <si>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</si>
  <si>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</si>
  <si>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</si>
  <si>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</si>
  <si>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</si>
  <si>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</si>
  <si>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</si>
  <si>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</si>
  <si>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</si>
  <si>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</si>
  <si>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</si>
  <si>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</si>
  <si>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</si>
  <si>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</si>
  <si>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</si>
  <si>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</si>
  <si>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</si>
  <si>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</si>
  <si>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</si>
  <si>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</si>
  <si>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</si>
  <si>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</si>
  <si>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</si>
  <si>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</si>
  <si>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</si>
  <si>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</si>
  <si>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</si>
  <si>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</si>
  <si>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</si>
  <si>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</si>
  <si>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</si>
  <si>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</si>
  <si>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</si>
  <si>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</si>
  <si>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</si>
  <si>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</si>
  <si>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</si>
  <si>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</si>
  <si>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</si>
  <si>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</si>
  <si>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</si>
  <si>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</si>
  <si>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</si>
  <si>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</si>
  <si>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</si>
  <si>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</si>
  <si>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</si>
  <si>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</si>
  <si>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</si>
  <si>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</si>
  <si>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</si>
  <si>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</si>
  <si>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</si>
  <si>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</si>
  <si>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</si>
  <si>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</si>
  <si>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</si>
  <si>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</si>
  <si>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</si>
  <si>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</si>
  <si>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</si>
  <si>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</si>
  <si>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</si>
  <si>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</si>
  <si>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</si>
  <si>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</si>
  <si>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</si>
  <si>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</si>
  <si>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</si>
  <si>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</si>
  <si>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</si>
  <si>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</si>
  <si>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</si>
  <si>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</si>
  <si>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</si>
  <si>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</si>
  <si>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</si>
  <si>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</si>
  <si>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</si>
  <si>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</si>
  <si>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</si>
  <si>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</si>
  <si>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</si>
  <si>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</si>
  <si>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</si>
  <si>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</si>
  <si>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</si>
  <si>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</si>
  <si>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</si>
  <si>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</si>
  <si>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</si>
  <si>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</si>
  <si>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</si>
  <si>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</si>
  <si>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</si>
  <si>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</si>
  <si>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</si>
  <si>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</si>
  <si>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</si>
  <si>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</si>
  <si>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</si>
  <si>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</si>
  <si>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</si>
  <si>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</si>
  <si>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</si>
  <si>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</si>
  <si>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</si>
  <si>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</si>
  <si>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</si>
  <si>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</si>
  <si>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</si>
  <si>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</si>
  <si>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</si>
  <si>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</si>
  <si>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</si>
  <si>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</si>
  <si>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</si>
  <si>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</si>
  <si>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</si>
  <si>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</si>
  <si>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</si>
  <si>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</si>
  <si>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</si>
  <si>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</si>
  <si>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</si>
  <si>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</si>
  <si>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</si>
  <si>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</si>
  <si>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</si>
  <si>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</si>
  <si>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</si>
  <si>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</si>
  <si>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</si>
  <si>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</si>
  <si>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</si>
  <si>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</si>
  <si>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</si>
  <si>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</si>
  <si>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</si>
  <si>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</si>
  <si>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</si>
  <si>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</si>
  <si>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</si>
  <si>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</si>
  <si>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</si>
  <si>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</si>
  <si>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</si>
  <si>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</si>
  <si>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</si>
  <si>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</si>
  <si>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</si>
  <si>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</si>
  <si>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</si>
  <si>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</si>
  <si>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</si>
  <si>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</si>
  <si>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</si>
  <si>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</si>
  <si>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</si>
  <si>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</si>
  <si>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</si>
  <si>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</si>
  <si>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</si>
  <si>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</si>
  <si>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</si>
  <si>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</si>
  <si>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</si>
  <si>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</si>
  <si>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</si>
  <si>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</si>
  <si>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</si>
  <si>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</si>
  <si>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</si>
  <si>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</si>
  <si>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</si>
  <si>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</si>
  <si>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</si>
  <si>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</si>
  <si>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</si>
  <si>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</si>
  <si>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</si>
  <si>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</si>
  <si>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</si>
  <si>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</si>
  <si>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</si>
  <si>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</si>
  <si>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</si>
  <si>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</si>
  <si>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</si>
  <si>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</si>
  <si>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</si>
  <si>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</si>
  <si>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</si>
  <si>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</si>
  <si>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</si>
  <si>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</si>
  <si>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</si>
  <si>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</si>
  <si>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</si>
  <si>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</si>
  <si>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</si>
  <si>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</si>
  <si>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</si>
  <si>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</si>
  <si>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</si>
  <si>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</si>
  <si>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</si>
  <si>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</si>
  <si>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</si>
  <si>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</si>
  <si>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</si>
  <si>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</si>
  <si>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</si>
  <si>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</si>
  <si>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</si>
  <si>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</si>
  <si>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</si>
  <si>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</si>
  <si>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</si>
  <si>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</si>
  <si>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</si>
  <si>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</si>
  <si>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</si>
  <si>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</si>
  <si>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</si>
  <si>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</si>
  <si>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</si>
  <si>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</si>
  <si>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</si>
  <si>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</si>
  <si>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</si>
  <si>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</si>
  <si>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</si>
  <si>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</si>
  <si>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</si>
  <si>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</si>
  <si>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</si>
  <si>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</si>
  <si>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</si>
  <si>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</si>
  <si>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</si>
  <si>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</si>
  <si>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</si>
  <si>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</si>
  <si>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</si>
  <si>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</si>
  <si>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</si>
  <si>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</si>
  <si>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</si>
  <si>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</si>
  <si>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</si>
  <si>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</si>
  <si>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</si>
  <si>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</si>
  <si>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</si>
  <si>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</si>
  <si>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</si>
  <si>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</si>
  <si>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</si>
  <si>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</si>
  <si>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</si>
  <si>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</si>
  <si>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</si>
  <si>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</si>
  <si>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</si>
  <si>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</si>
  <si>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</si>
  <si>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</si>
  <si>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</si>
  <si>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</si>
  <si>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</si>
  <si>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</si>
  <si>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</si>
  <si>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</si>
  <si>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</si>
  <si>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</si>
  <si>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</si>
  <si>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</si>
  <si>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</si>
  <si>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</si>
  <si>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</si>
  <si>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</si>
  <si>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</si>
  <si>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</si>
  <si>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</si>
  <si>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</si>
  <si>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</si>
  <si>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</si>
  <si>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</si>
  <si>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</si>
  <si>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</si>
  <si>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</si>
  <si>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</si>
  <si>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</si>
  <si>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</si>
  <si>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</si>
  <si>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</si>
  <si>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</si>
  <si>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</si>
  <si>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</si>
  <si>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</si>
  <si>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</si>
  <si>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</si>
  <si>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</si>
  <si>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</si>
  <si>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</si>
  <si>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</si>
  <si>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</si>
  <si>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</si>
  <si>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</si>
  <si>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</si>
  <si>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</si>
  <si>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</si>
  <si>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</si>
  <si>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</si>
  <si>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</si>
  <si>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</si>
  <si>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</si>
  <si>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</si>
  <si>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</si>
  <si>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</si>
  <si>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</si>
  <si>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</si>
  <si>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</si>
  <si>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</si>
  <si>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</si>
  <si>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</si>
  <si>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</si>
  <si>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</si>
  <si>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</si>
  <si>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</si>
  <si>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</si>
  <si>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</si>
  <si>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</si>
  <si>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</si>
  <si>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</si>
  <si>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</si>
  <si>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</si>
  <si>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</si>
  <si>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</si>
  <si>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</si>
  <si>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</si>
  <si>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</si>
  <si>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</si>
  <si>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</si>
  <si>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</si>
  <si>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</si>
  <si>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</si>
  <si>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</si>
  <si>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</si>
  <si>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</si>
  <si>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</si>
  <si>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</si>
  <si>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</si>
  <si>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</si>
  <si>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</si>
  <si>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</si>
  <si>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</si>
  <si>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</si>
  <si>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</si>
  <si>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</si>
  <si>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</si>
  <si>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</si>
  <si>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</si>
  <si>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</si>
  <si>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</si>
  <si>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</si>
  <si>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</si>
  <si>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</si>
  <si>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</si>
  <si>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</si>
  <si>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</si>
  <si>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</si>
  <si>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</si>
  <si>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</si>
  <si>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</si>
  <si>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</si>
  <si>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</si>
  <si>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</si>
  <si>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</si>
  <si>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</si>
  <si>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</si>
  <si>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</si>
  <si>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</si>
  <si>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</si>
  <si>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</si>
  <si>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</si>
  <si>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</si>
  <si>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</si>
  <si>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</si>
  <si>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</si>
  <si>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</si>
  <si>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</si>
  <si>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</si>
  <si>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</si>
  <si>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</si>
  <si>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</si>
  <si>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</si>
  <si>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</si>
  <si>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</si>
  <si>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</si>
  <si>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</si>
  <si>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</si>
  <si>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</si>
  <si>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</si>
  <si>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</si>
  <si>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</si>
  <si>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</si>
  <si>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</si>
  <si>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</si>
  <si>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</si>
  <si>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</si>
  <si>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</si>
  <si>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</si>
  <si>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</si>
  <si>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</si>
  <si>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</si>
  <si>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</si>
  <si>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</si>
  <si>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</si>
  <si>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</si>
  <si>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</si>
  <si>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</si>
  <si>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</si>
  <si>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</si>
  <si>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</si>
  <si>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</si>
  <si>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</si>
  <si>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</si>
  <si>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</si>
  <si>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</si>
  <si>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</si>
  <si>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</si>
  <si>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</si>
  <si>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</si>
  <si>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</si>
  <si>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</si>
  <si>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</si>
  <si>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</si>
  <si>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</si>
  <si>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</si>
  <si>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</si>
  <si>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</si>
  <si>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</si>
  <si>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</si>
  <si>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</si>
  <si>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</si>
  <si>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</si>
  <si>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</si>
  <si>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</si>
  <si>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</si>
  <si>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</si>
  <si>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</si>
  <si>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</si>
  <si>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</si>
  <si>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</si>
  <si>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</si>
  <si>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</si>
  <si>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</si>
  <si>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</si>
  <si>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</si>
  <si>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</si>
  <si>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</si>
  <si>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</si>
  <si>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</si>
  <si>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</si>
  <si>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</si>
  <si>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</si>
  <si>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</si>
  <si>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</si>
  <si>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</si>
  <si>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</si>
  <si>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</si>
  <si>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</si>
  <si>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</si>
  <si>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</si>
  <si>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</si>
  <si>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</si>
  <si>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</si>
  <si>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</si>
  <si>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</si>
  <si>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</si>
  <si>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</si>
  <si>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</si>
  <si>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</si>
  <si>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</si>
  <si>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</si>
  <si>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</si>
  <si>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</si>
  <si>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</si>
  <si>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</si>
  <si>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</si>
  <si>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</si>
  <si>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</si>
  <si>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</si>
  <si>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</si>
  <si>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</si>
  <si>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</si>
  <si>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</si>
  <si>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</si>
  <si>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</si>
  <si>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</si>
  <si>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</si>
  <si>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</si>
  <si>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</si>
  <si>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</si>
  <si>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</si>
  <si>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</si>
  <si>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</si>
  <si>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</si>
  <si>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</si>
  <si>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</si>
  <si>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</si>
  <si>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</si>
  <si>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</si>
  <si>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</si>
  <si>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</si>
  <si>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</si>
  <si>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</si>
  <si>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</si>
  <si>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</si>
  <si>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</si>
  <si>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</si>
  <si>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</si>
  <si>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</si>
  <si>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</si>
  <si>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</si>
  <si>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</si>
  <si>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</si>
  <si>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</si>
  <si>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</si>
  <si>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</si>
  <si>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</si>
  <si>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</si>
  <si>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</si>
  <si>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</si>
  <si>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</si>
  <si>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</si>
  <si>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</si>
  <si>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</si>
  <si>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</si>
  <si>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</si>
  <si>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</si>
  <si>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</si>
  <si>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</si>
  <si>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</si>
  <si>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</si>
  <si>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</si>
  <si>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</si>
  <si>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</si>
  <si>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</si>
  <si>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</si>
  <si>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</si>
  <si>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</si>
  <si>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</si>
  <si>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</si>
  <si>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</si>
  <si>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</si>
  <si>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</si>
  <si>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</si>
  <si>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</si>
  <si>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</si>
  <si>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</si>
  <si>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</si>
  <si>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</si>
  <si>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</si>
  <si>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</si>
  <si>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</si>
  <si>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</si>
  <si>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</si>
  <si>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</si>
  <si>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</si>
  <si>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</si>
  <si>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</si>
  <si>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</si>
  <si>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</si>
  <si>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</si>
  <si>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</si>
  <si>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</si>
  <si>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</si>
  <si>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</si>
  <si>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</si>
  <si>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</si>
  <si>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</si>
  <si>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</si>
  <si>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</si>
  <si>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</si>
  <si>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</si>
  <si>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</si>
  <si>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</si>
  <si>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</si>
  <si>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</si>
  <si>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</si>
  <si>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</si>
  <si>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</si>
  <si>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</si>
  <si>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</si>
  <si>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</si>
  <si>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</si>
  <si>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</si>
  <si>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</si>
  <si>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</si>
  <si>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</si>
  <si>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</si>
  <si>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</si>
  <si>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</si>
  <si>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</si>
  <si>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</si>
  <si>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</si>
  <si>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</si>
  <si>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</si>
  <si>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</si>
  <si>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</si>
  <si>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</si>
  <si>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</si>
  <si>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</si>
  <si>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</si>
  <si>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</si>
  <si>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</si>
  <si>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</si>
  <si>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</si>
  <si>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</si>
  <si>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</si>
  <si>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</si>
  <si>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</si>
  <si>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</si>
  <si>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</si>
  <si>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</si>
  <si>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</si>
  <si>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</si>
  <si>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</si>
  <si>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</si>
  <si>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</si>
  <si>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</si>
  <si>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</si>
  <si>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</si>
  <si>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</si>
  <si>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</si>
  <si>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</si>
  <si>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</si>
  <si>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</si>
  <si>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</si>
  <si>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</si>
  <si>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</si>
  <si>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</si>
  <si>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</si>
  <si>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</si>
  <si>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</si>
  <si>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</si>
  <si>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</si>
  <si>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</si>
  <si>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</si>
  <si>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</si>
  <si>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</si>
  <si>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</si>
  <si>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</si>
  <si>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</si>
  <si>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</si>
  <si>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</si>
  <si>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</si>
  <si>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</si>
  <si>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</si>
  <si>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</si>
  <si>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</si>
  <si>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</si>
  <si>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</si>
  <si>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</si>
  <si>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</si>
  <si>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</si>
  <si>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</si>
  <si>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</si>
  <si>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</si>
  <si>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</si>
  <si>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</si>
  <si>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</si>
  <si>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</si>
  <si>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</si>
  <si>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</si>
  <si>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</si>
  <si>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</si>
  <si>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</si>
  <si>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</si>
  <si>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</si>
  <si>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</si>
  <si>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</si>
  <si>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</si>
  <si>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</si>
  <si>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</si>
  <si>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</si>
  <si>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</si>
  <si>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</si>
  <si>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</si>
  <si>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</si>
  <si>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</si>
  <si>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</si>
  <si>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</si>
  <si>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</si>
  <si>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</si>
  <si>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</si>
  <si>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</si>
  <si>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</si>
  <si>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</si>
  <si>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</si>
  <si>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</si>
  <si>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</si>
  <si>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</si>
  <si>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</si>
  <si>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</si>
  <si>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</si>
  <si>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</si>
  <si>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</si>
  <si>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</si>
  <si>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</si>
  <si>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</si>
  <si>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</si>
  <si>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</si>
  <si>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</si>
  <si>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</si>
  <si>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</si>
  <si>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</si>
  <si>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</si>
  <si>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</si>
  <si>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</si>
  <si>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</si>
  <si>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</si>
  <si>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</si>
  <si>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</si>
  <si>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</si>
  <si>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</si>
  <si>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</si>
  <si>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</si>
  <si>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</si>
  <si>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</si>
  <si>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</si>
  <si>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</si>
  <si>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</si>
  <si>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</si>
  <si>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</si>
  <si>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</si>
  <si>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</si>
  <si>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</si>
  <si>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</si>
  <si>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</si>
  <si>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</si>
  <si>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</si>
  <si>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</si>
  <si>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</si>
  <si>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</si>
  <si>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</si>
  <si>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</si>
  <si>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</si>
  <si>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</si>
  <si>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</si>
  <si>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</si>
  <si>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</si>
  <si>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</si>
  <si>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</si>
  <si>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</si>
  <si>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</si>
  <si>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</si>
  <si>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</si>
  <si>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</si>
  <si>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</si>
  <si>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</si>
  <si>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</si>
  <si>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</si>
  <si>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</si>
  <si>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</si>
  <si>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</si>
  <si>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</si>
  <si>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</si>
  <si>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</si>
  <si>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</si>
  <si>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</si>
  <si>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</si>
  <si>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</si>
  <si>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</si>
  <si>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</si>
  <si>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</si>
  <si>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</si>
  <si>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</si>
  <si>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</si>
  <si>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</si>
  <si>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</si>
  <si>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</si>
  <si>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</si>
  <si>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</si>
  <si>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</si>
  <si>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</si>
  <si>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</si>
  <si>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</si>
  <si>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</si>
  <si>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</si>
  <si>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</si>
  <si>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</si>
  <si>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</si>
  <si>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</si>
  <si>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</si>
  <si>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</si>
  <si>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</si>
  <si>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</si>
  <si>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</si>
  <si>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</si>
  <si>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</si>
  <si>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</si>
  <si>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</si>
  <si>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</si>
  <si>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</si>
  <si>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</si>
  <si>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</si>
  <si>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</si>
  <si>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</si>
  <si>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</si>
  <si>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</si>
  <si>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</si>
  <si>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</si>
  <si>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</si>
  <si>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</si>
  <si>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</si>
  <si>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</si>
  <si>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</si>
  <si>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</si>
  <si>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</si>
  <si>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</si>
  <si>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</si>
  <si>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</si>
  <si>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</si>
  <si>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</si>
  <si>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</si>
  <si>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</si>
  <si>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</si>
  <si>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</si>
  <si>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</si>
  <si>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</si>
  <si>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</si>
  <si>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</si>
  <si>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</si>
  <si>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</si>
  <si>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</si>
  <si>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</si>
  <si>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</si>
  <si>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</si>
  <si>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</si>
  <si>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</si>
  <si>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</si>
  <si>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</si>
  <si>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</si>
  <si>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</si>
  <si>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</si>
  <si>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</si>
  <si>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</si>
  <si>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</si>
  <si>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</si>
  <si>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</si>
  <si>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</si>
  <si>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</si>
  <si>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</si>
  <si>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</si>
  <si>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</si>
  <si>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</si>
  <si>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</si>
  <si>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</si>
  <si>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</si>
  <si>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</si>
  <si>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</si>
  <si>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</si>
  <si>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</si>
  <si>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</si>
  <si>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</si>
  <si>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</si>
  <si>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</si>
  <si>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</si>
  <si>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</si>
  <si>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</si>
  <si>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</si>
  <si>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</si>
  <si>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</si>
  <si>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</si>
  <si>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</si>
  <si>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</si>
  <si>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</si>
  <si>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</si>
  <si>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</si>
  <si>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</si>
  <si>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</si>
  <si>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</si>
  <si>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</si>
  <si>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</si>
  <si>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</si>
  <si>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</si>
  <si>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</si>
  <si>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</si>
  <si>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</si>
  <si>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</si>
  <si>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</si>
  <si>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</si>
  <si>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</si>
  <si>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</si>
  <si>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</si>
  <si>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</si>
  <si>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</si>
  <si>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</si>
  <si>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</si>
  <si>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</si>
  <si>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</si>
  <si>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</si>
  <si>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</si>
  <si>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</si>
  <si>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</si>
  <si>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</si>
  <si>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</si>
  <si>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</si>
  <si>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</si>
  <si>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</si>
  <si>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</si>
  <si>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</si>
  <si>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</si>
  <si>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</si>
  <si>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</si>
  <si>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</si>
  <si>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</si>
  <si>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</si>
  <si>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</si>
  <si>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</si>
  <si>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</si>
  <si>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</si>
  <si>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</si>
  <si>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</si>
  <si>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</si>
  <si>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</si>
  <si>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</si>
  <si>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</si>
  <si>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</si>
  <si>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</si>
  <si>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</si>
  <si>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</si>
  <si>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</si>
  <si>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</si>
  <si>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</si>
  <si>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</si>
  <si>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</si>
  <si>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</si>
  <si>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</si>
  <si>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</si>
  <si>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</si>
  <si>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</si>
  <si>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</si>
  <si>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</si>
  <si>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</si>
  <si>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</si>
  <si>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</si>
  <si>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</si>
  <si>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</si>
  <si>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</si>
  <si>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</si>
  <si>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</si>
  <si>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</si>
  <si>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</si>
  <si>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</si>
  <si>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</si>
  <si>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</si>
  <si>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</si>
  <si>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</si>
  <si>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</si>
  <si>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</si>
  <si>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</si>
  <si>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</si>
  <si>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</si>
  <si>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</si>
  <si>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</si>
  <si>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</si>
  <si>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</si>
  <si>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</si>
  <si>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</si>
  <si>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</si>
  <si>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</si>
  <si>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</si>
  <si>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</si>
  <si>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</si>
  <si>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</si>
  <si>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</si>
  <si>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</si>
  <si>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</si>
  <si>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</si>
  <si>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</si>
  <si>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</si>
  <si>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</si>
  <si>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</si>
  <si>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</si>
  <si>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</si>
  <si>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</si>
  <si>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</si>
  <si>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</si>
  <si>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</si>
  <si>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</si>
  <si>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</si>
  <si>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</si>
  <si>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</si>
  <si>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</si>
  <si>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</si>
  <si>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</si>
  <si>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</si>
  <si>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</si>
  <si>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</si>
  <si>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</si>
  <si>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</si>
  <si>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</si>
  <si>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</si>
  <si>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</si>
  <si>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</si>
  <si>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</si>
  <si>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</si>
  <si>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</si>
  <si>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</si>
  <si>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</si>
  <si>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</si>
  <si>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</si>
  <si>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</si>
  <si>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</si>
  <si>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</si>
  <si>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</si>
  <si>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</si>
  <si>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</si>
  <si>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</si>
  <si>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</si>
  <si>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</si>
  <si>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</si>
  <si>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</si>
  <si>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</si>
  <si>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</si>
  <si>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</si>
  <si>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</si>
  <si>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</si>
  <si>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</si>
  <si>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</si>
  <si>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</si>
  <si>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</si>
  <si>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</si>
  <si>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</si>
  <si>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</si>
  <si>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</si>
  <si>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</si>
  <si>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</si>
  <si>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</si>
  <si>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</si>
  <si>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</si>
  <si>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</si>
  <si>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</si>
  <si>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</si>
  <si>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</si>
  <si>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</si>
  <si>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</si>
  <si>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</si>
  <si>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</si>
  <si>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</si>
  <si>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</si>
  <si>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</si>
  <si>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</si>
  <si>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</si>
  <si>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</si>
  <si>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</si>
  <si>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</si>
  <si>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</si>
  <si>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</si>
  <si>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</si>
  <si>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</si>
  <si>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</si>
  <si>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</si>
  <si>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</si>
  <si>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</si>
  <si>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</si>
  <si>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</si>
  <si>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</si>
  <si>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</si>
  <si>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</si>
  <si>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</si>
  <si>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</si>
  <si>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</si>
  <si>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</si>
  <si>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</si>
  <si>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</si>
  <si>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</si>
  <si>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</si>
  <si>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</si>
  <si>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</si>
  <si>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</si>
  <si>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</si>
  <si>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</si>
  <si>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</si>
  <si>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</si>
  <si>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</si>
  <si>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</si>
  <si>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</si>
  <si>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</si>
  <si>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</si>
  <si>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</si>
  <si>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</si>
  <si>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</si>
  <si>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</si>
  <si>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</si>
  <si>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</si>
  <si>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</si>
  <si>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</si>
  <si>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</si>
  <si>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</si>
  <si>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</si>
  <si>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</si>
  <si>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</si>
  <si>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</si>
  <si>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</si>
  <si>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</si>
  <si>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</si>
  <si>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</si>
  <si>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</si>
  <si>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</si>
  <si>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</si>
  <si>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</si>
  <si>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</si>
  <si>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</si>
  <si>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</si>
  <si>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</si>
  <si>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</si>
  <si>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</si>
  <si>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</si>
  <si>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</si>
  <si>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</si>
  <si>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</si>
  <si>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</si>
  <si>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</si>
  <si>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</si>
  <si>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</si>
  <si>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</si>
  <si>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</si>
  <si>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</si>
  <si>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</si>
  <si>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</si>
  <si>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</si>
  <si>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</si>
  <si>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</si>
  <si>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</si>
  <si>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</si>
  <si>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</si>
  <si>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</si>
  <si>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</si>
  <si>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</si>
  <si>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</si>
  <si>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</si>
  <si>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</si>
  <si>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</si>
  <si>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</si>
  <si>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</si>
  <si>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</si>
  <si>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</si>
  <si>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</si>
  <si>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</si>
  <si>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</si>
  <si>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</si>
  <si>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</si>
  <si>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</si>
  <si>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</si>
  <si>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</si>
  <si>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</si>
  <si>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</si>
  <si>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</si>
  <si>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</si>
  <si>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</si>
  <si>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</si>
  <si>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</si>
  <si>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</si>
  <si>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</si>
  <si>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</si>
  <si>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</si>
  <si>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</si>
  <si>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</si>
  <si>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</si>
  <si>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</si>
  <si>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</si>
  <si>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</si>
  <si>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</si>
  <si>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</si>
  <si>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</si>
  <si>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</si>
  <si>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</si>
  <si>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</si>
  <si>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</si>
  <si>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</si>
  <si>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</si>
  <si>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</si>
  <si>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</si>
  <si>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</si>
  <si>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</si>
  <si>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</si>
  <si>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</si>
  <si>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</si>
  <si>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</si>
  <si>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</si>
  <si>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</si>
  <si>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</si>
  <si>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</si>
  <si>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</si>
  <si>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</si>
  <si>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</si>
  <si>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</si>
  <si>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</si>
  <si>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</si>
  <si>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</si>
  <si>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</si>
  <si>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</si>
  <si>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</si>
  <si>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</si>
  <si>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</si>
  <si>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</si>
  <si>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</si>
  <si>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</si>
  <si>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</si>
  <si>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</si>
  <si>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</si>
  <si>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</si>
  <si>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</si>
  <si>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</si>
  <si>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</si>
  <si>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</si>
  <si>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</si>
  <si>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</si>
  <si>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</si>
  <si>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</si>
  <si>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</si>
  <si>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</si>
  <si>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</si>
  <si>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</si>
  <si>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</si>
  <si>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</si>
  <si>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</si>
  <si>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</si>
  <si>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</si>
  <si>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</si>
  <si>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</si>
  <si>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</si>
  <si>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</si>
  <si>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</si>
  <si>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</si>
  <si>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</si>
  <si>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</si>
  <si>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</si>
  <si>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</si>
  <si>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</si>
  <si>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</si>
  <si>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</si>
  <si>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</si>
  <si>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</si>
  <si>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</si>
  <si>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</si>
  <si>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</si>
  <si>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</si>
  <si>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</si>
  <si>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</si>
  <si>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</si>
  <si>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</si>
  <si>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</si>
  <si>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</si>
  <si>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</si>
  <si>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</si>
  <si>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</si>
  <si>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</si>
  <si>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</si>
  <si>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</si>
  <si>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</si>
  <si>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</si>
  <si>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</si>
  <si>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</si>
  <si>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</si>
  <si>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</si>
  <si>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</si>
  <si>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</si>
  <si>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</si>
  <si>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</si>
  <si>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</si>
  <si>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</si>
  <si>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</si>
  <si>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</si>
  <si>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</si>
  <si>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</si>
  <si>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</si>
  <si>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</si>
  <si>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</si>
  <si>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</si>
  <si>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</si>
  <si>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</si>
  <si>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</si>
  <si>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</si>
  <si>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</si>
  <si>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</si>
  <si>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</si>
  <si>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</si>
  <si>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</si>
  <si>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</si>
  <si>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</si>
  <si>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</si>
  <si>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</si>
  <si>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</si>
  <si>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</si>
  <si>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</si>
  <si>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</si>
  <si>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</si>
  <si>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</si>
  <si>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</si>
  <si>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</si>
  <si>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</si>
  <si>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</si>
  <si>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</si>
  <si>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</si>
  <si>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</si>
  <si>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</si>
  <si>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</si>
  <si>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</si>
  <si>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</si>
  <si>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</si>
  <si>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</si>
  <si>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</si>
  <si>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</si>
  <si>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</si>
  <si>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</si>
  <si>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</si>
  <si>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</si>
  <si>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</si>
  <si>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</si>
  <si>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</si>
  <si>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</si>
  <si>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</si>
  <si>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</si>
  <si>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</si>
  <si>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</si>
  <si>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</si>
  <si>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</si>
  <si>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</si>
  <si>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</si>
  <si>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</si>
  <si>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</si>
  <si>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</si>
  <si>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</si>
  <si>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</si>
  <si>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</si>
  <si>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</si>
  <si>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</si>
  <si>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</si>
  <si>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</si>
  <si>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</si>
  <si>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</si>
  <si>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</si>
  <si>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</si>
  <si>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</si>
  <si>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</si>
  <si>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</si>
  <si>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</si>
  <si>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</si>
  <si>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</si>
  <si>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</si>
  <si>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</si>
  <si>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</si>
  <si>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</si>
  <si>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</si>
  <si>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</si>
  <si>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</si>
  <si>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</si>
  <si>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</si>
  <si>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</si>
  <si>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</si>
  <si>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</si>
  <si>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</si>
  <si>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</si>
  <si>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</si>
  <si>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</si>
  <si>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</si>
  <si>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</si>
  <si>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</si>
  <si>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</si>
  <si>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</si>
  <si>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</si>
  <si>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</si>
  <si>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</si>
  <si>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</si>
  <si>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</si>
  <si>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</si>
  <si>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</si>
  <si>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</si>
  <si>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</si>
  <si>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</si>
  <si>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</si>
  <si>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</si>
  <si>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</si>
  <si>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</si>
  <si>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</si>
  <si>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</si>
  <si>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</si>
  <si>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</si>
  <si>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</si>
  <si>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</si>
  <si>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</si>
  <si>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</si>
  <si>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</si>
  <si>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</si>
  <si>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</si>
  <si>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</si>
  <si>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</si>
  <si>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</si>
  <si>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</si>
  <si>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</si>
  <si>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</si>
  <si>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</si>
  <si>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</si>
  <si>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</si>
  <si>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</si>
  <si>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</si>
  <si>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</si>
  <si>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</si>
  <si>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</si>
  <si>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</si>
  <si>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</si>
  <si>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</si>
  <si>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</si>
  <si>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</si>
  <si>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</si>
  <si>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</si>
  <si>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</si>
  <si>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</si>
  <si>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</si>
  <si>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</si>
  <si>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</si>
  <si>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</si>
  <si>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</si>
  <si>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</si>
  <si>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</si>
  <si>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</si>
  <si>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</si>
  <si>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</si>
  <si>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</si>
  <si>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</si>
  <si>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</si>
  <si>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</si>
  <si>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</si>
  <si>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</si>
  <si>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</si>
  <si>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</si>
  <si>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</si>
  <si>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</si>
  <si>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</si>
  <si>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</si>
  <si>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</si>
  <si>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</si>
  <si>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</si>
  <si>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</si>
  <si>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</si>
  <si>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</si>
  <si>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</si>
  <si>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</si>
  <si>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</si>
  <si>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</si>
  <si>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</si>
  <si>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</si>
  <si>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</si>
  <si>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</si>
  <si>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</si>
  <si>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</si>
  <si>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</si>
  <si>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</si>
  <si>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</si>
  <si>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</si>
  <si>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</si>
  <si>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</si>
  <si>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</si>
  <si>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</si>
  <si>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</si>
  <si>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</si>
  <si>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</si>
  <si>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</si>
  <si>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</si>
  <si>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</si>
  <si>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</si>
  <si>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</si>
  <si>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</si>
  <si>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</si>
  <si>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</si>
  <si>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</si>
  <si>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</si>
  <si>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</si>
  <si>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</si>
  <si>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</si>
  <si>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</si>
  <si>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</si>
  <si>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</si>
  <si>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</si>
  <si>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</si>
  <si>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</si>
  <si>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</si>
  <si>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</si>
  <si>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</si>
  <si>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</si>
  <si>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</si>
  <si>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</si>
  <si>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</si>
  <si>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</si>
  <si>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</si>
  <si>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</si>
  <si>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</si>
  <si>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</si>
  <si>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</si>
  <si>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</si>
  <si>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</si>
  <si>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</si>
  <si>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</si>
  <si>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</si>
  <si>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</si>
  <si>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</si>
  <si>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</si>
  <si>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</si>
  <si>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</si>
  <si>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</si>
  <si>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</si>
  <si>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</si>
  <si>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</si>
  <si>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</si>
  <si>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</si>
  <si>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</si>
  <si>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</si>
  <si>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</si>
  <si>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</si>
  <si>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</si>
  <si>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</si>
  <si>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</si>
  <si>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</si>
  <si>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</si>
  <si>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</si>
  <si>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</si>
  <si>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</si>
  <si>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</si>
  <si>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</si>
  <si>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</si>
  <si>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</si>
  <si>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</si>
  <si>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</si>
  <si>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</si>
  <si>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</si>
  <si>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</si>
  <si>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</si>
  <si>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</si>
  <si>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</si>
  <si>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</si>
  <si>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</si>
  <si>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</si>
  <si>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</si>
  <si>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</si>
  <si>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</si>
  <si>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</si>
  <si>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</si>
  <si>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</si>
  <si>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</si>
  <si>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</si>
  <si>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</si>
  <si>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</si>
  <si>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</si>
  <si>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</si>
  <si>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</si>
  <si>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</si>
  <si>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</si>
  <si>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</si>
  <si>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</si>
  <si>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</si>
  <si>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</si>
  <si>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</si>
  <si>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</si>
  <si>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</si>
  <si>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</si>
  <si>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</si>
  <si>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</si>
  <si>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</si>
  <si>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</si>
  <si>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</si>
  <si>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</si>
  <si>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</si>
  <si>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</si>
  <si>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</si>
  <si>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</si>
  <si>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</si>
  <si>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</si>
  <si>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</si>
  <si>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</si>
  <si>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</si>
  <si>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</si>
  <si>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</si>
  <si>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</si>
  <si>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</si>
  <si>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</si>
  <si>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</si>
  <si>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</si>
  <si>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</si>
  <si>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</si>
  <si>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</si>
  <si>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</si>
  <si>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</si>
  <si>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</si>
  <si>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</si>
  <si>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</si>
  <si>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</si>
  <si>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</si>
  <si>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</si>
  <si>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</si>
  <si>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</si>
  <si>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</si>
  <si>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</si>
  <si>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</si>
  <si>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</si>
  <si>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</si>
  <si>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</si>
  <si>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</si>
  <si>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</si>
  <si>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</si>
  <si>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</si>
  <si>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</si>
  <si>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</si>
  <si>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</si>
  <si>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</si>
  <si>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</si>
  <si>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</si>
  <si>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</si>
  <si>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</si>
  <si>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</si>
  <si>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</si>
  <si>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</si>
  <si>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</si>
  <si>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</si>
  <si>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</si>
  <si>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</si>
  <si>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</si>
  <si>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</si>
  <si>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</si>
  <si>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</si>
  <si>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</si>
  <si>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</si>
  <si>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</si>
  <si>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</si>
  <si>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</si>
  <si>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</si>
  <si>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</si>
  <si>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</si>
  <si>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</si>
  <si>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</si>
  <si>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</si>
  <si>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</si>
  <si>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</si>
  <si>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</si>
  <si>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</si>
  <si>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</si>
  <si>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</si>
  <si>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</si>
  <si>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</si>
  <si>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</si>
  <si>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</si>
  <si>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</si>
  <si>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</si>
  <si>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</si>
  <si>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</si>
  <si>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</si>
  <si>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</si>
  <si>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</si>
  <si>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</si>
  <si>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</si>
  <si>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</si>
  <si>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</si>
  <si>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</si>
  <si>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</si>
  <si>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</si>
  <si>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</si>
  <si>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</si>
  <si>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</si>
  <si>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</si>
  <si>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</si>
  <si>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</si>
  <si>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</si>
  <si>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</si>
  <si>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</si>
  <si>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</si>
  <si>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</si>
  <si>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</si>
  <si>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</si>
  <si>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</si>
  <si>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</si>
  <si>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</si>
  <si>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</si>
  <si>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</si>
  <si>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</si>
  <si>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</si>
  <si>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</si>
  <si>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</si>
  <si>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</si>
  <si>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</si>
  <si>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</si>
  <si>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</si>
  <si>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</si>
  <si>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</si>
  <si>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</si>
  <si>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</si>
  <si>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</si>
  <si>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</si>
  <si>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</si>
  <si>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</si>
  <si>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</si>
  <si>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</si>
  <si>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</si>
  <si>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</si>
  <si>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</si>
  <si>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</si>
  <si>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</si>
  <si>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</si>
  <si>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</si>
  <si>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</si>
  <si>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</si>
  <si>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</si>
  <si>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</si>
  <si>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</si>
  <si>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</si>
  <si>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</si>
  <si>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</si>
  <si>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</si>
  <si>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</si>
  <si>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</si>
  <si>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</si>
  <si>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</si>
  <si>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</si>
  <si>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</si>
  <si>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</si>
  <si>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</si>
  <si>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</si>
  <si>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</si>
  <si>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</si>
  <si>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</si>
  <si>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</si>
  <si>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</si>
  <si>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</si>
  <si>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</si>
  <si>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</si>
  <si>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</si>
  <si>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</si>
  <si>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</si>
  <si>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</si>
  <si>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</si>
  <si>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</si>
  <si>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</si>
  <si>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</si>
  <si>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</si>
  <si>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</si>
  <si>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</si>
  <si>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</si>
  <si>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</si>
  <si>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</si>
  <si>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</si>
  <si>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</si>
  <si>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</si>
  <si>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</si>
  <si>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</si>
  <si>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</si>
  <si>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</si>
  <si>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</si>
  <si>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</si>
  <si>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</si>
  <si>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</si>
  <si>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</si>
  <si>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</si>
  <si>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</si>
  <si>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</si>
  <si>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</si>
  <si>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</si>
  <si>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</si>
  <si>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</si>
  <si>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</si>
  <si>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</si>
  <si>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</si>
  <si>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</si>
  <si>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</si>
  <si>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</si>
  <si>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</si>
  <si>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</si>
  <si>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</si>
  <si>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</si>
  <si>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</si>
  <si>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</si>
  <si>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</si>
  <si>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</si>
  <si>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</si>
  <si>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</si>
  <si>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</si>
  <si>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</si>
  <si>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</si>
  <si>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</si>
  <si>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</si>
  <si>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</si>
  <si>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</si>
  <si>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</si>
  <si>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</si>
  <si>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</si>
  <si>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</si>
  <si>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</si>
  <si>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</si>
  <si>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</si>
  <si>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</si>
  <si>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</si>
  <si>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</si>
  <si>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</si>
  <si>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</si>
  <si>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</si>
  <si>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</si>
  <si>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</si>
  <si>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</si>
  <si>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</si>
  <si>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</si>
  <si>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</si>
  <si>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</si>
  <si>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</si>
  <si>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</si>
  <si>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</si>
  <si>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</si>
  <si>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</si>
  <si>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</si>
  <si>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</si>
  <si>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</si>
  <si>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</si>
  <si>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</si>
  <si>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</si>
  <si>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</si>
  <si>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</si>
  <si>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</si>
  <si>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</si>
  <si>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</si>
  <si>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</si>
  <si>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</si>
  <si>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</si>
  <si>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</si>
  <si>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</si>
  <si>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</si>
  <si>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</si>
  <si>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</si>
  <si>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</si>
  <si>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</si>
  <si>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</si>
  <si>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</si>
  <si>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</si>
  <si>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</si>
  <si>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</si>
  <si>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</si>
  <si>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</si>
  <si>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</si>
  <si>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</si>
  <si>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</si>
  <si>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</si>
  <si>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</si>
  <si>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</si>
  <si>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</si>
  <si>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</si>
  <si>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</si>
  <si>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</si>
  <si>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</si>
  <si>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</si>
  <si>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</si>
  <si>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</si>
  <si>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</si>
  <si>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</si>
  <si>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</si>
  <si>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</si>
  <si>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</si>
  <si>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</si>
  <si>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</si>
  <si>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</si>
  <si>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</si>
  <si>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</si>
  <si>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</si>
  <si>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</si>
  <si>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</si>
  <si>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</si>
  <si>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</si>
  <si>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</si>
  <si>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</si>
  <si>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</si>
  <si>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</si>
  <si>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</si>
  <si>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</si>
  <si>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</si>
  <si>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</si>
  <si>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</si>
  <si>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</si>
  <si>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</si>
  <si>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</si>
  <si>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</si>
  <si>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</si>
  <si>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</si>
  <si>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</si>
  <si>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</si>
  <si>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</si>
  <si>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</si>
  <si>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</si>
  <si>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</si>
  <si>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</si>
  <si>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</si>
  <si>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</si>
  <si>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</si>
  <si>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</si>
  <si>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</si>
  <si>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</si>
  <si>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</si>
  <si>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</si>
  <si>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</si>
  <si>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</si>
  <si>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</si>
  <si>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</si>
  <si>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</si>
  <si>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</si>
  <si>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</si>
  <si>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</si>
  <si>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</si>
  <si>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</si>
  <si>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</si>
  <si>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</si>
  <si>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</si>
  <si>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</si>
  <si>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</si>
  <si>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</si>
  <si>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</si>
  <si>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</si>
  <si>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</si>
  <si>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</si>
  <si>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</si>
  <si>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</si>
  <si>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</si>
  <si>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</si>
  <si>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</si>
  <si>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</si>
  <si>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</si>
  <si>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</si>
  <si>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</si>
  <si>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</si>
  <si>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</si>
  <si>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</si>
  <si>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</si>
  <si>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</si>
  <si>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</si>
  <si>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</si>
  <si>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</si>
  <si>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</si>
  <si>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</si>
  <si>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</si>
  <si>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</si>
  <si>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</si>
  <si>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</si>
  <si>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</si>
  <si>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</si>
  <si>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</si>
  <si>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</si>
  <si>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</si>
  <si>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</si>
  <si>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</si>
  <si>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</si>
  <si>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</si>
  <si>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</si>
  <si>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</si>
  <si>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</si>
  <si>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</si>
  <si>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</si>
  <si>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</si>
  <si>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</si>
  <si>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</si>
  <si>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</si>
  <si>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</si>
  <si>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</si>
  <si>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</si>
  <si>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</si>
  <si>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</si>
  <si>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</si>
  <si>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</si>
  <si>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</si>
  <si>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</si>
  <si>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</si>
  <si>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</si>
  <si>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</si>
  <si>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</si>
  <si>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</si>
  <si>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</si>
  <si>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</si>
  <si>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</si>
  <si>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</si>
  <si>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</si>
  <si>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</si>
  <si>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</si>
  <si>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</si>
  <si>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</si>
  <si>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</si>
  <si>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</si>
  <si>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</si>
  <si>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</si>
  <si>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</si>
  <si>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</si>
  <si>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</si>
  <si>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</si>
  <si>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</si>
  <si>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</si>
  <si>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</si>
  <si>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</si>
  <si>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</si>
  <si>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</si>
  <si>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</si>
  <si>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</si>
  <si>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</si>
  <si>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</si>
  <si>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</si>
  <si>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</si>
  <si>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</si>
  <si>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</si>
  <si>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</si>
  <si>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</si>
  <si>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</si>
  <si>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</si>
  <si>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</si>
  <si>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</si>
  <si>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</si>
  <si>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</si>
  <si>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</si>
  <si>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</si>
  <si>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</si>
  <si>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</si>
  <si>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</si>
  <si>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</si>
  <si>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</si>
  <si>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</si>
  <si>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</si>
  <si>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</si>
  <si>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</si>
  <si>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</si>
  <si>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</si>
  <si>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</si>
  <si>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</si>
  <si>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</si>
  <si>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</si>
  <si>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</si>
  <si>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</si>
  <si>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</si>
  <si>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</si>
  <si>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</si>
  <si>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</si>
  <si>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</si>
  <si>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</si>
  <si>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</si>
  <si>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</si>
  <si>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</si>
  <si>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</si>
  <si>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</si>
  <si>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</si>
  <si>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</si>
  <si>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</si>
  <si>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</si>
  <si>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</si>
  <si>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</si>
  <si>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</si>
  <si>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</si>
  <si>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</si>
  <si>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</si>
  <si>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</si>
  <si>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</si>
  <si>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</si>
  <si>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</si>
  <si>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</si>
  <si>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</si>
  <si>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</si>
  <si>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</si>
  <si>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</si>
  <si>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</si>
  <si>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</si>
  <si>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</si>
  <si>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</si>
  <si>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</si>
  <si>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</si>
  <si>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</si>
  <si>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</si>
  <si>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</si>
  <si>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</si>
  <si>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</si>
  <si>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</si>
  <si>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</si>
  <si>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</si>
  <si>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</si>
  <si>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</si>
  <si>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</si>
  <si>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</si>
  <si>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</si>
  <si>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</si>
  <si>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</si>
  <si>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</si>
  <si>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</si>
  <si>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</si>
  <si>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</si>
  <si>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</si>
  <si>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</si>
  <si>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</si>
  <si>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</si>
  <si>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</si>
  <si>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</si>
  <si>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</si>
  <si>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</si>
  <si>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</si>
  <si>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</si>
  <si>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</si>
  <si>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</si>
  <si>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</si>
  <si>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</si>
  <si>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</si>
  <si>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</si>
  <si>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</si>
  <si>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</si>
  <si>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</si>
  <si>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</si>
  <si>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</si>
  <si>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</si>
  <si>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</si>
  <si>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</si>
  <si>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</si>
  <si>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</si>
  <si>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</si>
  <si>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</si>
  <si>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</si>
  <si>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</si>
  <si>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</si>
  <si>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</si>
  <si>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</si>
  <si>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</si>
  <si>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</si>
  <si>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</si>
  <si>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</si>
  <si>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</si>
  <si>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</si>
  <si>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</si>
  <si>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</si>
  <si>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</si>
  <si>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</si>
  <si>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</si>
  <si>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</si>
  <si>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</si>
  <si>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</si>
  <si>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</si>
  <si>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</si>
  <si>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</si>
  <si>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</si>
  <si>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</si>
  <si>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</si>
  <si>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</si>
  <si>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</si>
  <si>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</si>
  <si>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</si>
  <si>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</si>
  <si>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</si>
  <si>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</si>
  <si>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</si>
  <si>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</si>
  <si>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</si>
  <si>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</si>
  <si>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</si>
  <si>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</si>
  <si>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</si>
  <si>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</si>
  <si>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</si>
  <si>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</si>
  <si>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</si>
  <si>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</si>
  <si>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</si>
  <si>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</si>
  <si>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</si>
  <si>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</si>
  <si>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</si>
  <si>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</si>
  <si>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</si>
  <si>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</si>
  <si>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</si>
  <si>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</si>
  <si>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</si>
  <si>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</si>
  <si>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</si>
  <si>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</si>
  <si>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</si>
  <si>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</si>
  <si>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</si>
  <si>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</si>
  <si>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</si>
  <si>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</si>
  <si>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</si>
  <si>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</si>
  <si>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</si>
  <si>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</si>
  <si>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</si>
  <si>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</si>
  <si>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</si>
  <si>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</si>
  <si>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</si>
  <si>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</si>
  <si>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</si>
  <si>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</si>
  <si>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</si>
  <si>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</si>
  <si>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</si>
  <si>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</si>
  <si>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</si>
  <si>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</si>
  <si>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</si>
  <si>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</si>
  <si>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</si>
  <si>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</si>
  <si>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</si>
  <si>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</si>
  <si>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</si>
  <si>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</si>
  <si>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</si>
  <si>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</si>
  <si>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</si>
  <si>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</si>
  <si>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</si>
  <si>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</si>
  <si>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</si>
  <si>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</si>
  <si>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</si>
  <si>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</si>
  <si>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</si>
  <si>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</si>
  <si>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</si>
  <si>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</si>
  <si>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</si>
  <si>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</si>
  <si>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</si>
  <si>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</si>
  <si>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</si>
  <si>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</si>
  <si>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</si>
  <si>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</si>
  <si>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</si>
  <si>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</si>
  <si>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</si>
  <si>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</si>
  <si>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</si>
  <si>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</si>
  <si>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</si>
  <si>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</si>
  <si>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</si>
  <si>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</si>
  <si>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</si>
  <si>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</si>
  <si>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</si>
  <si>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</si>
  <si>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</si>
  <si>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</si>
  <si>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</si>
  <si>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</si>
  <si>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</si>
  <si>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</si>
  <si>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</si>
  <si>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</si>
  <si>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</si>
  <si>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</si>
  <si>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</si>
  <si>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</si>
  <si>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</si>
  <si>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</si>
  <si>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</si>
  <si>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</si>
  <si>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</si>
  <si>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</si>
  <si>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</si>
  <si>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</si>
  <si>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</si>
  <si>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</si>
  <si>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</si>
  <si>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</si>
  <si>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</si>
  <si>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</si>
  <si>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</si>
  <si>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</si>
  <si>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</si>
  <si>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</si>
  <si>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</si>
  <si>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</si>
  <si>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</si>
  <si>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</si>
  <si>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</si>
  <si>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</si>
  <si>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</si>
  <si>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</si>
  <si>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</si>
  <si>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</si>
  <si>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</si>
  <si>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</si>
  <si>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</si>
  <si>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</si>
  <si>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</si>
  <si>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</si>
  <si>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</si>
  <si>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</si>
  <si>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</si>
  <si>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</si>
  <si>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</si>
  <si>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</si>
  <si>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</si>
  <si>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</si>
  <si>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</si>
  <si>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</si>
  <si>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</si>
  <si>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</si>
  <si>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</si>
  <si>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</si>
  <si>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</si>
  <si>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</si>
  <si>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</si>
  <si>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</si>
  <si>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</si>
  <si>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</si>
  <si>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</si>
  <si>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</si>
  <si>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</si>
  <si>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</si>
  <si>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</si>
  <si>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</si>
  <si>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</si>
  <si>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</si>
  <si>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</si>
  <si>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</si>
  <si>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</si>
  <si>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</si>
  <si>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</si>
  <si>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</si>
  <si>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</si>
  <si>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</si>
  <si>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</si>
  <si>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</si>
  <si>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</si>
  <si>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</si>
  <si>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</si>
  <si>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</si>
  <si>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</si>
  <si>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</si>
  <si>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</si>
  <si>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</si>
  <si>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</si>
  <si>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</si>
  <si>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</si>
  <si>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</si>
  <si>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</si>
  <si>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</si>
  <si>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</si>
  <si>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</si>
  <si>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</si>
  <si>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</si>
  <si>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</si>
  <si>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</si>
  <si>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</si>
  <si>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</si>
  <si>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</si>
  <si>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</si>
  <si>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</si>
  <si>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</si>
  <si>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</si>
  <si>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</si>
  <si>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</si>
  <si>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</si>
  <si>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</si>
  <si>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</si>
  <si>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</si>
  <si>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</si>
  <si>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</si>
  <si>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</si>
  <si>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</si>
  <si>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</si>
  <si>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</si>
  <si>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</si>
  <si>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</si>
  <si>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</si>
  <si>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</si>
  <si>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</si>
  <si>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</si>
  <si>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</si>
  <si>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</si>
  <si>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</si>
  <si>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</si>
  <si>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</si>
  <si>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</si>
  <si>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</si>
  <si>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</si>
  <si>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</si>
  <si>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</si>
  <si>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</si>
  <si>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</si>
  <si>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</si>
  <si>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</si>
  <si>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</si>
  <si>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</si>
  <si>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</si>
  <si>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</si>
  <si>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</si>
  <si>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</si>
  <si>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</si>
  <si>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</si>
  <si>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</si>
  <si>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</si>
  <si>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</si>
  <si>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</si>
  <si>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</si>
  <si>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</si>
  <si>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</si>
  <si>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</si>
  <si>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</si>
  <si>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</si>
  <si>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</si>
  <si>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</si>
  <si>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</si>
  <si>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</si>
  <si>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</si>
  <si>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</si>
  <si>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</si>
  <si>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</si>
  <si>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</si>
  <si>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</si>
  <si>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</si>
  <si>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</si>
  <si>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</si>
  <si>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</si>
  <si>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</si>
  <si>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</si>
  <si>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</si>
  <si>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</si>
  <si>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</si>
  <si>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</si>
  <si>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</si>
  <si>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</si>
  <si>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</si>
  <si>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</si>
  <si>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</si>
  <si>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</si>
  <si>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</si>
  <si>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</si>
  <si>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</si>
  <si>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</si>
  <si>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</si>
  <si>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</si>
  <si>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</si>
  <si>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</si>
  <si>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</si>
  <si>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</si>
  <si>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</si>
  <si>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</si>
  <si>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</si>
  <si>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</si>
  <si>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</si>
  <si>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</si>
  <si>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</si>
  <si>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</si>
  <si>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</si>
  <si>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</si>
  <si>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</si>
  <si>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</si>
  <si>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</si>
  <si>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</si>
  <si>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</si>
  <si>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</si>
  <si>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</si>
  <si>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</si>
  <si>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</si>
  <si>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</si>
  <si>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</si>
  <si>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</si>
  <si>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</si>
  <si>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</si>
  <si>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</si>
  <si>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</si>
  <si>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</si>
  <si>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</si>
  <si>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</si>
  <si>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</si>
  <si>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</si>
  <si>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</si>
  <si>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</si>
  <si>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</si>
  <si>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</si>
  <si>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</si>
  <si>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</si>
  <si>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</si>
  <si>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</si>
  <si>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</si>
  <si>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</si>
  <si>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</si>
  <si>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</si>
  <si>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</si>
  <si>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</si>
  <si>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</si>
  <si>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</si>
  <si>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</si>
  <si>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</si>
  <si>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</si>
  <si>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</si>
  <si>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</si>
  <si>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</si>
  <si>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</si>
  <si>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</si>
  <si>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</si>
  <si>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</si>
  <si>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</si>
  <si>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</si>
  <si>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</si>
  <si>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</si>
  <si>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</si>
  <si>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</si>
  <si>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</si>
  <si>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</si>
  <si>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</si>
  <si>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</si>
  <si>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</si>
  <si>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</si>
  <si>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</si>
  <si>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</si>
  <si>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</si>
  <si>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</si>
  <si>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</si>
  <si>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</si>
  <si>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</si>
  <si>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</si>
  <si>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</si>
  <si>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</si>
  <si>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</si>
  <si>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</si>
  <si>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</si>
  <si>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</si>
  <si>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</si>
  <si>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</si>
  <si>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</si>
  <si>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</si>
  <si>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</si>
  <si>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</si>
  <si>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</si>
  <si>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</si>
  <si>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</si>
  <si>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</si>
  <si>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</si>
  <si>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</si>
  <si>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</si>
  <si>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</si>
  <si>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</si>
  <si>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</si>
  <si>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</si>
  <si>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</si>
  <si>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</si>
  <si>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</si>
  <si>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</si>
  <si>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</si>
  <si>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</si>
  <si>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</si>
  <si>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</si>
  <si>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</si>
  <si>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</si>
  <si>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</si>
  <si>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</si>
  <si>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</si>
  <si>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</si>
  <si>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</si>
  <si>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</si>
  <si>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</si>
  <si>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</si>
  <si>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</si>
  <si>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</si>
  <si>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</si>
  <si>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</si>
  <si>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</si>
  <si>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</si>
  <si>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</si>
  <si>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</si>
  <si>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</si>
  <si>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</si>
  <si>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</si>
  <si>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</si>
  <si>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</si>
  <si>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</si>
  <si>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</si>
  <si>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</si>
  <si>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</si>
  <si>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</si>
  <si>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</si>
  <si>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</si>
  <si>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</si>
  <si>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</si>
  <si>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</si>
  <si>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</si>
  <si>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</si>
  <si>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</si>
  <si>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</si>
  <si>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</si>
  <si>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</si>
  <si>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</si>
  <si>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</si>
  <si>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</si>
  <si>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</si>
  <si>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</si>
  <si>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</si>
  <si>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</si>
  <si>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</si>
  <si>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</si>
  <si>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</si>
  <si>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</si>
  <si>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</si>
  <si>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</si>
  <si>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</si>
  <si>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</si>
  <si>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</si>
  <si>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</si>
  <si>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</si>
  <si>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</si>
  <si>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</si>
  <si>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</si>
  <si>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</si>
  <si>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</si>
  <si>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</si>
  <si>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</si>
  <si>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</si>
  <si>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</si>
  <si>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</si>
  <si>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</si>
  <si>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</si>
  <si>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</si>
  <si>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</si>
  <si>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</si>
  <si>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</si>
  <si>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</si>
  <si>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</si>
  <si>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</si>
  <si>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</si>
  <si>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</si>
  <si>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</si>
  <si>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</si>
  <si>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</si>
  <si>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</si>
  <si>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</si>
  <si>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</si>
  <si>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</si>
  <si>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</si>
  <si>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</si>
  <si>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</si>
  <si>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</si>
  <si>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</si>
  <si>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</si>
  <si>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</si>
  <si>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</si>
  <si>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</si>
  <si>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</si>
  <si>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</si>
  <si>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</si>
  <si>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</si>
  <si>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</si>
  <si>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</si>
  <si>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</si>
  <si>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</si>
  <si>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</si>
  <si>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</si>
  <si>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</si>
  <si>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</si>
  <si>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</si>
  <si>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</si>
  <si>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</si>
  <si>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</si>
  <si>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</si>
  <si>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</si>
  <si>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</si>
  <si>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</si>
  <si>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</si>
  <si>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</si>
  <si>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</si>
  <si>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</si>
  <si>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</si>
  <si>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</si>
  <si>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</si>
  <si>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</si>
  <si>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</si>
  <si>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</si>
  <si>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</si>
  <si>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</si>
  <si>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</si>
  <si>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</si>
  <si>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</si>
  <si>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</si>
  <si>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</si>
  <si>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</si>
  <si>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</si>
  <si>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</si>
  <si>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</si>
  <si>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</si>
  <si>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</si>
  <si>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</si>
  <si>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</si>
  <si>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</si>
  <si>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</si>
  <si>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</si>
  <si>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</si>
  <si>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</si>
  <si>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</si>
  <si>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</si>
  <si>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</si>
  <si>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</si>
  <si>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</si>
  <si>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</si>
  <si>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</si>
  <si>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</si>
  <si>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</si>
  <si>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</si>
  <si>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</si>
  <si>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</si>
  <si>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</si>
  <si>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</si>
  <si>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</si>
  <si>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</si>
  <si>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</si>
  <si>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</si>
  <si>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</si>
  <si>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</si>
  <si>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</si>
  <si>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</si>
  <si>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</si>
  <si>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</si>
  <si>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</si>
  <si>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</si>
  <si>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</si>
  <si>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</si>
  <si>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</si>
  <si>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</si>
  <si>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</si>
  <si>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</si>
  <si>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</si>
  <si>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</si>
  <si>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</si>
  <si>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</si>
  <si>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</si>
  <si>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</si>
  <si>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</si>
  <si>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</si>
  <si>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</si>
  <si>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</si>
  <si>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</si>
  <si>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</si>
  <si>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</si>
  <si>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</si>
  <si>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</si>
  <si>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</si>
  <si>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</si>
  <si>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</si>
  <si>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</si>
  <si>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</si>
  <si>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</si>
  <si>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</si>
  <si>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</si>
  <si>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</si>
  <si>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</si>
  <si>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</si>
  <si>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</si>
  <si>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</si>
  <si>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</si>
  <si>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</si>
  <si>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</si>
  <si>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</si>
  <si>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</si>
  <si>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</si>
  <si>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</si>
  <si>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</si>
  <si>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</si>
  <si>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</si>
  <si>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</si>
  <si>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</si>
  <si>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</si>
  <si>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</si>
  <si>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</si>
  <si>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</si>
  <si>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</si>
  <si>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</si>
  <si>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</si>
  <si>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</si>
  <si>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</si>
  <si>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</si>
  <si>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</si>
  <si>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</si>
  <si>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</si>
  <si>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</si>
  <si>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</si>
  <si>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</si>
  <si>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</si>
  <si>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</si>
  <si>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</si>
  <si>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</si>
  <si>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</si>
  <si>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</si>
  <si>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</si>
  <si>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</si>
  <si>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</si>
  <si>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</si>
  <si>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</si>
  <si>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</si>
  <si>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</si>
  <si>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</si>
  <si>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</si>
  <si>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</si>
  <si>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</si>
  <si>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</si>
  <si>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</si>
  <si>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</si>
  <si>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</si>
  <si>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</si>
  <si>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</si>
  <si>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</si>
  <si>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</si>
  <si>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</si>
  <si>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</si>
  <si>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</si>
  <si>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</si>
  <si>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</si>
  <si>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</si>
  <si>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</si>
  <si>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</si>
  <si>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</si>
  <si>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</si>
  <si>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</si>
  <si>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</si>
  <si>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</si>
  <si>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</si>
  <si>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</si>
  <si>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</si>
  <si>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</si>
  <si>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</si>
  <si>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</si>
  <si>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</si>
  <si>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</si>
  <si>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</si>
  <si>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</si>
  <si>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</si>
  <si>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</si>
  <si>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</si>
  <si>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</si>
  <si>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</si>
  <si>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</si>
  <si>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</si>
  <si>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</si>
  <si>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</si>
  <si>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</si>
  <si>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</si>
  <si>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</si>
  <si>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</si>
  <si>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</si>
  <si>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</si>
  <si>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</si>
  <si>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</si>
  <si>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</si>
  <si>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</si>
  <si>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</si>
  <si>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</si>
  <si>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</si>
  <si>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</si>
  <si>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</si>
  <si>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</si>
  <si>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</si>
  <si>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</si>
  <si>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</si>
  <si>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</si>
  <si>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</si>
  <si>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</si>
  <si>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</si>
  <si>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</si>
  <si>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</si>
  <si>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</si>
  <si>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</si>
  <si>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</si>
  <si>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</si>
  <si>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</si>
  <si>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</si>
  <si>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</si>
  <si>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</si>
  <si>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</si>
  <si>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</si>
  <si>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</si>
  <si>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</si>
  <si>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</si>
  <si>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</si>
  <si>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</si>
  <si>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</si>
  <si>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</si>
  <si>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</si>
  <si>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</si>
  <si>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</si>
  <si>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</si>
  <si>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</si>
  <si>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</si>
  <si>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</si>
  <si>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</si>
  <si>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</si>
  <si>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</si>
  <si>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</si>
  <si>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</si>
  <si>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</si>
  <si>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</si>
  <si>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</si>
  <si>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</si>
  <si>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</si>
  <si>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</si>
  <si>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</si>
  <si>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</si>
  <si>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</si>
  <si>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</si>
  <si>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</si>
  <si>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</si>
  <si>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</si>
  <si>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</si>
  <si>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</si>
  <si>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</si>
  <si>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</si>
  <si>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</si>
  <si>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</si>
  <si>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</si>
  <si>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</si>
  <si>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</si>
  <si>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</si>
  <si>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</si>
  <si>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</si>
  <si>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</si>
  <si>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</si>
  <si>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</si>
  <si>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</si>
  <si>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</si>
  <si>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</si>
  <si>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</si>
  <si>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</si>
  <si>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</si>
  <si>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</si>
  <si>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</si>
  <si>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</si>
  <si>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</si>
  <si>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</si>
  <si>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</si>
  <si>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</si>
  <si>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</si>
  <si>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</si>
  <si>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</si>
  <si>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</si>
  <si>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</si>
  <si>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</si>
  <si>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</si>
  <si>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</si>
  <si>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</si>
  <si>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</si>
  <si>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</si>
  <si>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</si>
  <si>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</si>
  <si>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</si>
  <si>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</si>
  <si>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</si>
  <si>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</si>
  <si>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</si>
  <si>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</si>
  <si>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</si>
  <si>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</si>
  <si>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</si>
  <si>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</si>
  <si>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</si>
  <si>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</si>
  <si>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</si>
  <si>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</si>
  <si>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</si>
  <si>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</si>
  <si>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</si>
  <si>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</si>
  <si>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</si>
  <si>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</si>
  <si>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</si>
  <si>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</si>
  <si>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</si>
  <si>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</si>
  <si>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</si>
  <si>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</si>
  <si>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</si>
  <si>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</si>
  <si>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</si>
  <si>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</si>
  <si>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</si>
  <si>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</si>
  <si>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</si>
  <si>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</si>
  <si>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</si>
  <si>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</si>
  <si>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</si>
  <si>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</si>
  <si>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</si>
  <si>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</si>
  <si>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</si>
  <si>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</si>
  <si>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</si>
  <si>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</si>
  <si>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</si>
  <si>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</si>
  <si>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</si>
  <si>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</si>
  <si>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</si>
  <si>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</si>
  <si>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</si>
  <si>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</si>
  <si>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</si>
  <si>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</si>
  <si>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</si>
  <si>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</si>
  <si>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</si>
  <si>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</si>
  <si>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</si>
  <si>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</si>
  <si>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</si>
  <si>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</si>
  <si>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</si>
  <si>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</si>
  <si>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</si>
  <si>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</si>
  <si>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</si>
  <si>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</si>
  <si>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</si>
  <si>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</si>
  <si>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</si>
  <si>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</si>
  <si>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</si>
  <si>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</si>
  <si>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</si>
  <si>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</si>
  <si>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</si>
  <si>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</si>
  <si>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</si>
  <si>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</si>
  <si>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</si>
  <si>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</si>
  <si>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</si>
  <si>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</si>
  <si>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</si>
  <si>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</si>
  <si>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</si>
  <si>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</si>
  <si>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</si>
  <si>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</si>
  <si>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</si>
  <si>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</si>
  <si>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</si>
  <si>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</si>
  <si>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</si>
  <si>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</si>
  <si>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</si>
  <si>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</si>
  <si>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</si>
  <si>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</si>
  <si>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</si>
  <si>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</si>
  <si>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</si>
  <si>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</si>
  <si>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</si>
  <si>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</si>
  <si>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</si>
  <si>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</si>
  <si>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</si>
  <si>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</si>
  <si>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</si>
  <si>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</si>
  <si>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</si>
  <si>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</si>
  <si>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</si>
  <si>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</si>
  <si>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</si>
  <si>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</si>
  <si>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</si>
  <si>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</si>
  <si>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</si>
  <si>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</si>
  <si>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</si>
  <si>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</si>
  <si>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</si>
  <si>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</si>
  <si>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</si>
  <si>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</si>
  <si>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</si>
  <si>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</si>
  <si>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</si>
  <si>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</si>
  <si>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</si>
  <si>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</si>
  <si>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</si>
  <si>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</si>
  <si>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</si>
  <si>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</si>
  <si>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</si>
  <si>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</si>
  <si>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</si>
  <si>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</si>
  <si>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</si>
  <si>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</si>
  <si>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</si>
  <si>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</si>
  <si>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</si>
  <si>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</si>
  <si>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</si>
  <si>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</si>
  <si>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</si>
  <si>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</si>
  <si>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</si>
  <si>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</si>
  <si>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</si>
  <si>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</si>
  <si>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</si>
  <si>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</si>
  <si>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</si>
  <si>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</si>
  <si>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</si>
  <si>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</si>
  <si>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</si>
  <si>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</si>
  <si>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</si>
  <si>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</si>
  <si>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</si>
  <si>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</si>
  <si>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</si>
  <si>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</si>
  <si>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</si>
  <si>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</si>
  <si>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</si>
  <si>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</si>
  <si>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</si>
  <si>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</si>
  <si>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</si>
  <si>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</si>
  <si>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</si>
  <si>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</si>
  <si>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</si>
  <si>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</si>
  <si>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</si>
  <si>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</si>
  <si>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</si>
  <si>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</si>
  <si>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</si>
  <si>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</si>
  <si>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</si>
  <si>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</si>
  <si>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</si>
  <si>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</si>
  <si>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</si>
  <si>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</si>
  <si>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</si>
  <si>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</si>
  <si>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</si>
  <si>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</si>
  <si>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</si>
  <si>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</si>
  <si>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</si>
  <si>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</si>
  <si>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</si>
  <si>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</si>
  <si>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</si>
  <si>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</si>
  <si>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</si>
  <si>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</si>
  <si>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</si>
  <si>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</si>
  <si>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</si>
  <si>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</si>
  <si>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</si>
  <si>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</si>
  <si>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</si>
  <si>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</si>
  <si>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</si>
  <si>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</si>
  <si>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</si>
  <si>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</si>
  <si>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</si>
  <si>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</si>
  <si>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</si>
  <si>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</si>
  <si>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</si>
  <si>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</si>
  <si>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</si>
  <si>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</si>
  <si>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</si>
  <si>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</si>
  <si>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</si>
  <si>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</si>
  <si>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</si>
  <si>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</si>
  <si>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</si>
  <si>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</si>
  <si>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</si>
  <si>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</si>
  <si>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</si>
  <si>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</si>
  <si>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</si>
  <si>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</si>
  <si>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</si>
  <si>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</si>
  <si>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</si>
  <si>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</si>
  <si>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</si>
  <si>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</si>
  <si>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</si>
  <si>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</si>
  <si>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</si>
  <si>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</si>
  <si>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</si>
  <si>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</si>
  <si>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</si>
  <si>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</si>
  <si>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</si>
  <si>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</si>
  <si>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</si>
  <si>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</si>
  <si>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</si>
  <si>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</si>
  <si>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</si>
  <si>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</si>
  <si>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</si>
  <si>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</si>
  <si>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</si>
  <si>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</si>
  <si>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</si>
  <si>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</si>
  <si>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</si>
  <si>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</si>
  <si>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</si>
  <si>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</si>
  <si>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</si>
  <si>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</si>
  <si>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</si>
  <si>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</si>
  <si>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</si>
  <si>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</si>
  <si>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</si>
  <si>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</si>
  <si>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</si>
  <si>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</si>
  <si>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</si>
  <si>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</si>
  <si>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</si>
  <si>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</si>
  <si>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</si>
  <si>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</si>
  <si>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</si>
  <si>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</si>
  <si>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</si>
  <si>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</si>
  <si>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</si>
  <si>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</si>
  <si>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</si>
  <si>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</si>
  <si>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</si>
  <si>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</si>
  <si>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</si>
  <si>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</si>
  <si>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</si>
  <si>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</si>
  <si>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</si>
  <si>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</si>
  <si>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</si>
  <si>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</si>
  <si>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</si>
  <si>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</si>
  <si>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</si>
  <si>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</si>
  <si>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</si>
  <si>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</si>
  <si>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</si>
  <si>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</si>
  <si>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</si>
  <si>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</si>
  <si>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</si>
  <si>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</si>
  <si>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</si>
  <si>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</si>
  <si>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</si>
  <si>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</si>
  <si>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</si>
  <si>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</si>
  <si>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</si>
  <si>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</si>
  <si>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</si>
  <si>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</si>
  <si>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</si>
  <si>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</si>
  <si>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</si>
  <si>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</si>
  <si>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</si>
  <si>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</si>
  <si>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</si>
  <si>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</si>
  <si>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</si>
  <si>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</si>
  <si>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</si>
  <si>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</si>
  <si>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</si>
  <si>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</si>
  <si>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</si>
  <si>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</si>
  <si>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</si>
  <si>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</si>
  <si>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</si>
  <si>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</si>
  <si>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</si>
  <si>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</si>
  <si>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</si>
  <si>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</si>
  <si>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</si>
  <si>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</si>
  <si>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</si>
  <si>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</si>
  <si>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</si>
  <si>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</si>
  <si>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</si>
  <si>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</si>
  <si>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</si>
  <si>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</si>
  <si>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</si>
  <si>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</si>
  <si>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</si>
  <si>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</si>
  <si>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</si>
  <si>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</si>
  <si>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</si>
  <si>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</si>
  <si>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</si>
  <si>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</si>
  <si>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</si>
  <si>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</si>
  <si>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</si>
  <si>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</si>
  <si>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</si>
  <si>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</si>
  <si>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</si>
  <si>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</si>
  <si>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</si>
  <si>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</si>
  <si>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</si>
  <si>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</si>
  <si>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</si>
  <si>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</si>
  <si>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</si>
  <si>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</si>
  <si>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</si>
  <si>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</si>
  <si>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</si>
  <si>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</si>
  <si>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</si>
  <si>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</si>
  <si>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</si>
  <si>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</si>
  <si>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</si>
  <si>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</si>
  <si>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</si>
  <si>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</si>
  <si>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</si>
  <si>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</si>
  <si>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</si>
  <si>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</si>
  <si>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</si>
  <si>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</si>
  <si>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</si>
  <si>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</si>
  <si>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</si>
  <si>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</si>
  <si>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</si>
  <si>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</si>
  <si>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</si>
  <si>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</si>
  <si>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</si>
  <si>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</si>
  <si>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</si>
  <si>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</si>
  <si>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</si>
  <si>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</si>
  <si>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</si>
  <si>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</si>
  <si>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</si>
  <si>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</si>
  <si>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</si>
  <si>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</si>
  <si>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</si>
  <si>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</si>
  <si>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</si>
  <si>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</si>
  <si>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</si>
  <si>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</si>
  <si>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</si>
  <si>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</si>
  <si>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</si>
  <si>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</si>
  <si>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</si>
  <si>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</si>
  <si>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</si>
  <si>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</si>
  <si>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</si>
  <si>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</si>
  <si>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</si>
  <si>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</si>
  <si>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</si>
  <si>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</si>
  <si>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</si>
  <si>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</si>
  <si>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</si>
  <si>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</si>
  <si>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</si>
  <si>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</si>
  <si>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</si>
  <si>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</si>
  <si>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</si>
  <si>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</si>
  <si>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</si>
  <si>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</si>
  <si>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</si>
  <si>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</si>
  <si>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</si>
  <si>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</si>
  <si>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</si>
  <si>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</si>
  <si>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</si>
  <si>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</si>
  <si>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</si>
  <si>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</si>
  <si>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</si>
  <si>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</si>
  <si>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</si>
  <si>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</si>
  <si>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</si>
  <si>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</si>
  <si>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</si>
  <si>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</si>
  <si>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</si>
  <si>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</si>
  <si>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</si>
  <si>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</si>
  <si>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</si>
  <si>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</si>
  <si>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</si>
  <si>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</si>
  <si>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</si>
  <si>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</si>
  <si>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</si>
  <si>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</si>
  <si>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</si>
  <si>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</si>
  <si>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</si>
  <si>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</si>
  <si>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</si>
  <si>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</si>
  <si>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</si>
  <si>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</si>
  <si>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</si>
  <si>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</si>
  <si>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</si>
  <si>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</si>
  <si>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</si>
  <si>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</si>
  <si>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</si>
  <si>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</si>
  <si>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</si>
  <si>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</si>
  <si>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</si>
  <si>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</si>
  <si>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</si>
  <si>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</si>
  <si>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</si>
  <si>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</si>
  <si>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</si>
  <si>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</si>
  <si>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</si>
  <si>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</si>
  <si>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</si>
  <si>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</si>
  <si>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</si>
  <si>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</si>
  <si>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</si>
  <si>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</si>
  <si>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</si>
  <si>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</si>
  <si>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</si>
  <si>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</si>
  <si>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</si>
  <si>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</si>
  <si>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</si>
  <si>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</si>
  <si>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</si>
  <si>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</si>
  <si>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</si>
  <si>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</si>
  <si>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</si>
  <si>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</si>
  <si>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</si>
  <si>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</si>
  <si>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</si>
  <si>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</si>
  <si>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</si>
  <si>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</si>
  <si>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</si>
  <si>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</si>
  <si>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</si>
  <si>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</si>
  <si>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</si>
  <si>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</si>
  <si>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</si>
  <si>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</si>
  <si>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</si>
  <si>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</si>
  <si>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</si>
  <si>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</si>
  <si>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</si>
  <si>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</si>
  <si>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</si>
  <si>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</si>
  <si>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</si>
  <si>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</si>
  <si>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</si>
  <si>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</si>
  <si>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</si>
  <si>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</si>
  <si>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</si>
  <si>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</si>
  <si>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</si>
  <si>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</si>
  <si>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</si>
  <si>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</si>
  <si>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</si>
  <si>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</si>
  <si>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</si>
  <si>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</si>
  <si>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</si>
  <si>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</si>
  <si>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</si>
  <si>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</si>
  <si>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</si>
  <si>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</si>
  <si>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</si>
  <si>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</si>
  <si>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</si>
  <si>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</si>
  <si>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</si>
  <si>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</si>
  <si>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</si>
  <si>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</si>
  <si>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</si>
  <si>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</si>
  <si>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</si>
  <si>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</si>
  <si>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</si>
  <si>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</si>
  <si>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</si>
  <si>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</si>
  <si>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</si>
  <si>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</si>
  <si>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</si>
  <si>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</si>
  <si>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</si>
  <si>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</si>
  <si>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</si>
  <si>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</si>
  <si>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</si>
  <si>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</si>
  <si>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</si>
  <si>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</si>
  <si>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</si>
  <si>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</si>
  <si>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</si>
  <si>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</si>
  <si>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</si>
  <si>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</si>
  <si>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</si>
  <si>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</si>
  <si>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</si>
  <si>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</si>
  <si>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</si>
  <si>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</si>
  <si>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</si>
  <si>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</si>
  <si>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</si>
  <si>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</si>
  <si>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</si>
  <si>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</si>
  <si>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</si>
  <si>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</si>
  <si>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</si>
  <si>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</si>
  <si>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</si>
  <si>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</si>
  <si>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</si>
  <si>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</si>
  <si>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</si>
  <si>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</si>
  <si>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</si>
  <si>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</si>
  <si>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</si>
  <si>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</si>
  <si>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</si>
  <si>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</si>
  <si>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</si>
  <si>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</si>
  <si>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</si>
  <si>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</si>
  <si>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</si>
  <si>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</si>
  <si>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</si>
  <si>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</si>
  <si>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</si>
  <si>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</si>
  <si>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</si>
  <si>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</si>
  <si>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</si>
  <si>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</si>
  <si>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</si>
  <si>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</si>
  <si>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</si>
  <si>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</si>
  <si>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</si>
  <si>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</si>
  <si>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</si>
  <si>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</si>
  <si>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</si>
  <si>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</si>
  <si>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</si>
  <si>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</si>
  <si>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</si>
  <si>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</si>
  <si>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</si>
  <si>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</si>
  <si>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</si>
  <si>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</si>
  <si>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</si>
  <si>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</si>
  <si>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</si>
  <si>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</si>
  <si>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</si>
  <si>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</si>
  <si>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</si>
  <si>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</si>
  <si>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</si>
  <si>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</si>
  <si>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</si>
  <si>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</si>
  <si>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</si>
  <si>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</si>
  <si>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</si>
  <si>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</si>
  <si>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</si>
  <si>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</si>
  <si>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</si>
  <si>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</si>
  <si>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</si>
  <si>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</si>
  <si>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</si>
  <si>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</si>
  <si>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</si>
  <si>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</si>
  <si>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</si>
  <si>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</si>
  <si>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</si>
  <si>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</si>
  <si>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</si>
  <si>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</si>
  <si>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</si>
  <si>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</si>
  <si>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</si>
  <si>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</si>
  <si>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</si>
  <si>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</si>
  <si>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</si>
  <si>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</si>
  <si>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</si>
  <si>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</si>
  <si>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</si>
  <si>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</si>
  <si>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</si>
  <si>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</si>
  <si>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</si>
  <si>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</si>
  <si>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</si>
  <si>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</si>
  <si>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</si>
  <si>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</si>
  <si>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</si>
  <si>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</si>
  <si>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</si>
  <si>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</si>
  <si>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</si>
  <si>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</si>
  <si>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</si>
  <si>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</si>
  <si>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</si>
  <si>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</si>
  <si>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</si>
  <si>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</si>
  <si>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</si>
  <si>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</si>
  <si>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</si>
  <si>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</si>
  <si>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</si>
  <si>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</si>
  <si>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</si>
  <si>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</si>
  <si>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</si>
  <si>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</si>
  <si>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</si>
  <si>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</si>
  <si>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</si>
  <si>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</si>
  <si>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</si>
  <si>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</si>
  <si>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</si>
  <si>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</si>
  <si>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</si>
  <si>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</si>
  <si>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</si>
  <si>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</si>
  <si>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</si>
  <si>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</si>
  <si>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</si>
  <si>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</si>
  <si>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</si>
  <si>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</si>
  <si>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</si>
  <si>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</si>
  <si>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</si>
  <si>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</si>
  <si>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</si>
  <si>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</si>
  <si>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</si>
  <si>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</si>
  <si>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</si>
  <si>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</si>
  <si>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</si>
  <si>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</si>
  <si>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</si>
  <si>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</si>
  <si>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</si>
  <si>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</si>
  <si>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</si>
  <si>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</si>
  <si>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</si>
  <si>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</si>
  <si>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</si>
  <si>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</si>
  <si>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</si>
  <si>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</si>
  <si>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</si>
  <si>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</si>
  <si>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</si>
  <si>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</si>
  <si>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</si>
  <si>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</si>
  <si>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</si>
  <si>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</si>
  <si>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</si>
  <si>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</si>
  <si>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</si>
  <si>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</si>
  <si>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</si>
  <si>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</si>
  <si>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</si>
  <si>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</si>
  <si>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</si>
  <si>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</si>
  <si>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</si>
  <si>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</si>
  <si>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</si>
  <si>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</si>
  <si>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</si>
  <si>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</si>
  <si>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</si>
  <si>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</si>
  <si>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</si>
  <si>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</si>
  <si>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</si>
  <si>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</si>
  <si>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</si>
  <si>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</si>
  <si>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</si>
  <si>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</si>
  <si>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</si>
  <si>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</si>
  <si>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</si>
  <si>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</si>
  <si>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</si>
  <si>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</si>
  <si>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</si>
  <si>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</si>
  <si>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</si>
  <si>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</si>
  <si>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</si>
  <si>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</si>
  <si>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</si>
  <si>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</si>
  <si>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</si>
  <si>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</si>
  <si>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</si>
  <si>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</si>
  <si>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</si>
  <si>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</si>
  <si>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</si>
  <si>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</si>
  <si>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</si>
  <si>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</si>
  <si>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</si>
  <si>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</si>
  <si>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</si>
  <si>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</si>
  <si>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</si>
  <si>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</si>
  <si>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</si>
  <si>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</si>
  <si>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</si>
  <si>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</si>
  <si>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</si>
  <si>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</si>
  <si>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</si>
  <si>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</si>
  <si>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</si>
  <si>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</si>
  <si>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</si>
  <si>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</si>
  <si>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</si>
  <si>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</si>
  <si>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</si>
  <si>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</si>
  <si>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</si>
  <si>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</si>
  <si>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</si>
  <si>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</si>
  <si>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</si>
  <si>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</si>
  <si>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</si>
  <si>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</si>
  <si>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</si>
  <si>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</si>
  <si>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</si>
  <si>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</si>
  <si>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</si>
  <si>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</si>
  <si>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</si>
  <si>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</si>
  <si>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</si>
  <si>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</si>
  <si>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</si>
  <si>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</si>
  <si>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</si>
  <si>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</si>
  <si>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</si>
  <si>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</si>
  <si>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</si>
  <si>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</si>
  <si>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</si>
  <si>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</si>
  <si>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</si>
  <si>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</si>
  <si>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</si>
  <si>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</si>
  <si>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</si>
  <si>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</si>
  <si>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</si>
  <si>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</si>
  <si>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</si>
  <si>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</si>
  <si>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</si>
  <si>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</si>
  <si>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</si>
  <si>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</si>
  <si>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</si>
  <si>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</si>
  <si>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</si>
  <si>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</si>
  <si>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</si>
  <si>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</si>
  <si>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</si>
  <si>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</si>
  <si>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</si>
  <si>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</si>
  <si>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</si>
  <si>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</si>
  <si>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</si>
  <si>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</si>
  <si>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</si>
  <si>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</si>
  <si>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</si>
  <si>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</si>
  <si>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</si>
  <si>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</si>
  <si>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</si>
  <si>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</si>
  <si>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</si>
  <si>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</si>
  <si>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</si>
  <si>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</si>
  <si>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</si>
  <si>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</si>
  <si>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</si>
  <si>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</si>
  <si>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</si>
  <si>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</si>
  <si>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</si>
  <si>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</si>
  <si>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</si>
  <si>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</si>
  <si>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</si>
  <si>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</si>
  <si>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</si>
  <si>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</si>
  <si>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</si>
  <si>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</si>
  <si>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</si>
  <si>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</si>
  <si>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</si>
  <si>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</si>
  <si>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</si>
  <si>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</si>
  <si>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</si>
  <si>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</si>
  <si>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</si>
  <si>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</si>
  <si>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</si>
  <si>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</si>
  <si>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</si>
  <si>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</si>
  <si>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</si>
  <si>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</si>
  <si>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</si>
  <si>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</si>
  <si>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</si>
  <si>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</si>
  <si>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</si>
  <si>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</si>
  <si>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</si>
  <si>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</si>
  <si>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</si>
  <si>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</si>
  <si>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</si>
  <si>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</si>
  <si>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</si>
  <si>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</si>
  <si>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</si>
  <si>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</si>
  <si>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</si>
  <si>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</si>
  <si>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</si>
  <si>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</si>
  <si>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</si>
  <si>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</si>
  <si>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</si>
  <si>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</si>
  <si>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</si>
  <si>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</si>
  <si>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</si>
  <si>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</si>
  <si>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</si>
  <si>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</si>
  <si>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</si>
  <si>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</si>
  <si>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</si>
  <si>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</si>
  <si>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</si>
  <si>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</si>
  <si>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</si>
  <si>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</si>
  <si>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</si>
  <si>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</si>
  <si>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</si>
  <si>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</si>
  <si>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</si>
  <si>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</si>
  <si>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</si>
  <si>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</si>
  <si>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</si>
  <si>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</si>
  <si>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</si>
  <si>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</si>
  <si>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</si>
  <si>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</si>
  <si>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</si>
  <si>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</si>
  <si>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</si>
  <si>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</si>
  <si>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</si>
  <si>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</si>
  <si>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</si>
  <si>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</si>
  <si>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</si>
  <si>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</si>
  <si>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</si>
  <si>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</si>
  <si>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</si>
  <si>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</si>
  <si>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</si>
  <si>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</si>
  <si>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</si>
  <si>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</si>
  <si>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</si>
  <si>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</si>
  <si>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</si>
  <si>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</si>
  <si>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</si>
  <si>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</si>
  <si>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</si>
  <si>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</si>
  <si>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</si>
  <si>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</si>
  <si>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</si>
  <si>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</si>
  <si>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</si>
  <si>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</si>
  <si>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</si>
  <si>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</si>
  <si>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</si>
  <si>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</si>
  <si>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</si>
  <si>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</si>
  <si>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</si>
  <si>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</si>
  <si>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</si>
  <si>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</si>
  <si>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</si>
  <si>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</si>
  <si>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</si>
  <si>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</si>
  <si>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</si>
  <si>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</si>
  <si>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</si>
  <si>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</si>
  <si>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</si>
  <si>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</si>
  <si>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</si>
  <si>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</si>
  <si>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</si>
  <si>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</si>
  <si>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</si>
  <si>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</si>
  <si>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</si>
  <si>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</si>
  <si>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</si>
  <si>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</si>
  <si>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</si>
  <si>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</si>
  <si>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</si>
  <si>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</si>
  <si>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</si>
  <si>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</si>
  <si>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</si>
  <si>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</si>
  <si>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</si>
  <si>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</si>
  <si>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</si>
  <si>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</si>
  <si>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</si>
  <si>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</si>
  <si>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</si>
  <si>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</si>
  <si>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</si>
  <si>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</si>
  <si>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</si>
  <si>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</si>
  <si>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</si>
  <si>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</si>
  <si>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</si>
  <si>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</si>
  <si>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</si>
  <si>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</si>
  <si>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</si>
  <si>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</si>
  <si>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</si>
  <si>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</si>
  <si>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</si>
  <si>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</si>
  <si>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</si>
  <si>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</si>
  <si>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</si>
  <si>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</si>
  <si>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</si>
  <si>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</si>
  <si>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</si>
  <si>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</si>
  <si>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</si>
  <si>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</si>
  <si>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</si>
  <si>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</si>
  <si>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</si>
  <si>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</si>
  <si>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</si>
  <si>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</si>
  <si>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</si>
  <si>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</si>
  <si>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</si>
  <si>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</si>
  <si>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</si>
  <si>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</si>
  <si>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</si>
  <si>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</si>
  <si>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</si>
  <si>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</si>
  <si>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</si>
  <si>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</si>
  <si>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</si>
  <si>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</si>
  <si>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</si>
  <si>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</si>
  <si>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</si>
  <si>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</si>
  <si>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</si>
  <si>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</si>
  <si>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</si>
  <si>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</si>
  <si>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</si>
  <si>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</si>
  <si>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</si>
  <si>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</si>
  <si>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</si>
  <si>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</si>
  <si>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</si>
  <si>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</si>
  <si>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</si>
  <si>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</si>
  <si>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</si>
  <si>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</si>
  <si>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</si>
  <si>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</si>
  <si>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</si>
  <si>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</si>
  <si>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</si>
  <si>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</si>
  <si>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</si>
  <si>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</si>
  <si>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</si>
  <si>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</si>
  <si>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</si>
  <si>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</si>
  <si>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</si>
  <si>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</si>
  <si>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</si>
  <si>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</si>
  <si>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</si>
  <si>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</si>
  <si>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</si>
  <si>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</si>
  <si>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</si>
  <si>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</si>
  <si>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</si>
  <si>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</si>
  <si>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</si>
  <si>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</si>
  <si>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</si>
  <si>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</si>
  <si>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</si>
  <si>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</si>
  <si>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</si>
  <si>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</si>
  <si>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</si>
  <si>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</si>
  <si>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</si>
  <si>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</si>
  <si>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</si>
  <si>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</si>
  <si>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</si>
  <si>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</si>
  <si>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</si>
  <si>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</si>
  <si>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</si>
  <si>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</si>
  <si>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</si>
  <si>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</si>
  <si>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</si>
  <si>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</si>
  <si>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</si>
  <si>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</si>
  <si>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</si>
  <si>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</si>
  <si>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</si>
  <si>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</si>
  <si>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</si>
  <si>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</si>
  <si>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</si>
  <si>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</si>
  <si>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</si>
  <si>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</si>
  <si>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</si>
  <si>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</si>
  <si>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</si>
  <si>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</si>
  <si>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</si>
  <si>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</si>
  <si>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</si>
  <si>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</si>
  <si>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</si>
  <si>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</si>
  <si>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</si>
  <si>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</si>
  <si>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</si>
  <si>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</si>
  <si>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</si>
  <si>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</si>
  <si>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</si>
  <si>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</si>
  <si>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</si>
  <si>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</si>
  <si>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</si>
  <si>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</si>
  <si>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</si>
  <si>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</si>
  <si>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</si>
  <si>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</si>
  <si>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</si>
  <si>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</si>
  <si>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</si>
  <si>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</si>
  <si>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</si>
  <si>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</si>
  <si>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</si>
  <si>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</si>
  <si>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</si>
  <si>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</si>
  <si>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</si>
  <si>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</si>
  <si>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</si>
  <si>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</si>
  <si>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</si>
  <si>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</si>
  <si>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</si>
  <si>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</si>
  <si>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</si>
  <si>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</si>
  <si>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</si>
  <si>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</si>
  <si>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</si>
  <si>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</si>
  <si>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</si>
  <si>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</si>
  <si>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</si>
  <si>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</si>
  <si>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</si>
  <si>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</si>
  <si>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</si>
  <si>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</si>
  <si>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</si>
  <si>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</si>
  <si>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</si>
  <si>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</si>
  <si>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</si>
  <si>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</si>
  <si>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</si>
  <si>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</si>
  <si>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</si>
  <si>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</si>
  <si>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</si>
  <si>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</si>
  <si>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</si>
  <si>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</si>
  <si>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</si>
  <si>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</si>
  <si>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</si>
  <si>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</si>
  <si>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</si>
  <si>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</si>
  <si>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</si>
  <si>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</si>
  <si>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</si>
  <si>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</si>
  <si>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</si>
  <si>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</si>
  <si>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</si>
  <si>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</si>
  <si>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</si>
  <si>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</si>
  <si>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</si>
  <si>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</si>
  <si>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</si>
  <si>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</si>
  <si>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</si>
  <si>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</si>
  <si>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</si>
  <si>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</si>
  <si>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</si>
  <si>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</si>
  <si>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</si>
  <si>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</si>
  <si>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</si>
  <si>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</si>
  <si>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</si>
  <si>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</si>
  <si>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</si>
  <si>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</si>
  <si>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</si>
  <si>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</si>
  <si>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</si>
  <si>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</si>
  <si>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</si>
  <si>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</si>
  <si>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</si>
  <si>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</si>
  <si>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</si>
  <si>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</si>
  <si>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</si>
  <si>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</si>
  <si>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</si>
  <si>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</si>
  <si>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</si>
  <si>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</si>
  <si>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</si>
  <si>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</si>
  <si>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</si>
  <si>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</si>
  <si>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</si>
  <si>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</si>
  <si>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</si>
  <si>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</si>
  <si>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</si>
  <si>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</si>
  <si>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</si>
  <si>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</si>
  <si>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</si>
  <si>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</si>
  <si>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</si>
  <si>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</si>
  <si>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</si>
  <si>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</si>
  <si>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</si>
  <si>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</si>
  <si>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</si>
  <si>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</si>
  <si>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</si>
  <si>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</si>
  <si>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</si>
  <si>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</si>
  <si>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</si>
  <si>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</si>
  <si>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</si>
  <si>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</si>
  <si>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</si>
  <si>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</si>
  <si>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</si>
  <si>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</si>
  <si>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</si>
  <si>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</si>
  <si>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</si>
  <si>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</si>
  <si>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</si>
  <si>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</si>
  <si>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</si>
  <si>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</si>
  <si>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</si>
  <si>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</si>
  <si>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</si>
  <si>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</si>
  <si>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</si>
  <si>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</si>
  <si>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</si>
  <si>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</si>
  <si>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</si>
  <si>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</si>
  <si>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</si>
  <si>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</si>
  <si>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</si>
  <si>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</si>
  <si>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</si>
  <si>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</si>
  <si>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</si>
  <si>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</si>
  <si>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</si>
  <si>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</si>
  <si>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</si>
  <si>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</si>
  <si>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</si>
  <si>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</si>
  <si>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</si>
  <si>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</si>
  <si>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</si>
  <si>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</si>
  <si>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</si>
  <si>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</si>
  <si>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</si>
  <si>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</si>
  <si>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</si>
  <si>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</si>
  <si>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</si>
  <si>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</si>
  <si>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</si>
  <si>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</si>
  <si>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</si>
  <si>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</si>
  <si>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</si>
  <si>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</si>
  <si>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</si>
  <si>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</si>
  <si>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</si>
  <si>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</si>
  <si>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</si>
  <si>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</si>
  <si>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</si>
  <si>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</si>
  <si>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</si>
  <si>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</si>
  <si>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</si>
  <si>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</si>
  <si>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</si>
  <si>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</si>
  <si>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</si>
  <si>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</si>
  <si>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</si>
  <si>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</si>
  <si>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</si>
  <si>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</si>
  <si>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</si>
  <si>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</si>
  <si>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</si>
  <si>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</si>
  <si>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</si>
  <si>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</si>
  <si>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</si>
  <si>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</si>
  <si>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</si>
  <si>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</si>
  <si>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</si>
  <si>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</si>
  <si>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</si>
  <si>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</si>
  <si>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</si>
  <si>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</si>
  <si>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</si>
  <si>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</si>
  <si>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</si>
  <si>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</si>
  <si>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</si>
  <si>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</si>
  <si>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</si>
  <si>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</si>
  <si>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</si>
  <si>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</si>
  <si>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</si>
  <si>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</si>
  <si>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</si>
  <si>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</si>
  <si>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</si>
  <si>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</si>
  <si>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</si>
  <si>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</si>
  <si>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</si>
  <si>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</si>
  <si>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</si>
  <si>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</si>
  <si>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</si>
  <si>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</si>
  <si>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</si>
  <si>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</si>
  <si>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</si>
  <si>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</si>
  <si>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</si>
  <si>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</si>
  <si>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</si>
  <si>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</si>
  <si>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</si>
  <si>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</si>
  <si>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</si>
  <si>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</si>
  <si>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</si>
  <si>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</si>
  <si>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</si>
  <si>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</si>
  <si>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</si>
  <si>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</si>
  <si>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</si>
  <si>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</si>
  <si>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</si>
  <si>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</si>
  <si>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</si>
  <si>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</si>
  <si>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</si>
  <si>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</si>
  <si>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</si>
  <si>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</si>
  <si>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</si>
  <si>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</si>
  <si>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</si>
  <si>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</si>
  <si>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</si>
  <si>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</si>
  <si>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</si>
  <si>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</si>
  <si>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</si>
  <si>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</si>
  <si>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</si>
  <si>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</si>
  <si>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</si>
  <si>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</si>
  <si>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</si>
  <si>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</si>
  <si>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</si>
  <si>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</si>
  <si>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</si>
  <si>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</si>
  <si>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</si>
  <si>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</si>
  <si>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</si>
  <si>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</si>
  <si>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</si>
  <si>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</si>
  <si>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</si>
  <si>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</si>
  <si>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</si>
  <si>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</si>
  <si>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</si>
  <si>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</si>
  <si>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</si>
  <si>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</si>
  <si>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</si>
  <si>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</si>
  <si>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</si>
  <si>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</si>
  <si>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</si>
  <si>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</si>
  <si>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</si>
  <si>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</si>
  <si>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</si>
  <si>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</si>
  <si>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</si>
  <si>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</si>
  <si>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</si>
  <si>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</si>
  <si>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</si>
  <si>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</si>
  <si>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</si>
  <si>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</si>
  <si>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</si>
  <si>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</si>
  <si>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</si>
  <si>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</si>
  <si>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</si>
  <si>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</si>
  <si>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</si>
  <si>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</si>
  <si>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</si>
  <si>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</si>
  <si>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</si>
  <si>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</si>
  <si>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</si>
  <si>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</si>
  <si>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</si>
  <si>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</si>
  <si>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</si>
  <si>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</si>
  <si>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</si>
  <si>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</si>
  <si>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</si>
  <si>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</si>
  <si>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</si>
  <si>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</si>
  <si>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</si>
  <si>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</si>
  <si>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</si>
  <si>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</si>
  <si>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</si>
  <si>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</si>
  <si>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</si>
  <si>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</si>
  <si>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</si>
  <si>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</si>
  <si>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</si>
  <si>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</si>
  <si>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</si>
  <si>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</si>
  <si>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</si>
  <si>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</si>
  <si>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</si>
  <si>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</si>
  <si>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</si>
  <si>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</si>
  <si>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</si>
  <si>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</si>
  <si>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</si>
  <si>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</si>
  <si>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</si>
  <si>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</si>
  <si>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</si>
  <si>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</si>
  <si>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</si>
  <si>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</si>
  <si>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</si>
  <si>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</si>
  <si>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</si>
  <si>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</si>
  <si>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</si>
  <si>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</si>
  <si>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</si>
  <si>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</si>
  <si>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</si>
  <si>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</si>
  <si>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</si>
  <si>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</si>
  <si>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</si>
  <si>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</si>
  <si>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</si>
  <si>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</si>
  <si>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</si>
  <si>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</si>
  <si>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</si>
  <si>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</si>
  <si>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</si>
  <si>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</si>
  <si>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</si>
  <si>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</si>
  <si>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</si>
  <si>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</si>
  <si>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</si>
  <si>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</si>
  <si>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</si>
  <si>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</si>
  <si>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</si>
  <si>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</si>
  <si>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</si>
  <si>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</si>
  <si>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</si>
  <si>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</si>
  <si>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</si>
  <si>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</si>
  <si>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</si>
  <si>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</si>
  <si>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</si>
  <si>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</si>
  <si>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</si>
  <si>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</si>
  <si>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</si>
  <si>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</si>
  <si>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</si>
  <si>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</si>
  <si>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</si>
  <si>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</si>
  <si>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</si>
  <si>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</si>
  <si>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</si>
  <si>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</si>
  <si>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</si>
  <si>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</si>
  <si>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</si>
  <si>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</si>
  <si>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</si>
  <si>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</si>
  <si>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</si>
  <si>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</si>
  <si>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</si>
  <si>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</si>
  <si>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</si>
  <si>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</si>
  <si>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</si>
  <si>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</si>
  <si>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</si>
  <si>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</si>
  <si>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</si>
  <si>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</si>
  <si>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</si>
  <si>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</si>
  <si>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</si>
  <si>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</si>
  <si>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</si>
  <si>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</si>
  <si>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</si>
  <si>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</si>
  <si>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</si>
  <si>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</si>
  <si>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</si>
  <si>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</si>
  <si>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</si>
  <si>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</si>
  <si>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</si>
  <si>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</si>
  <si>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</si>
  <si>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</si>
  <si>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</si>
  <si>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</si>
  <si>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</si>
  <si>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</si>
  <si>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</si>
  <si>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</si>
  <si>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</si>
  <si>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</si>
  <si>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</si>
  <si>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</si>
  <si>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</si>
  <si>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</si>
  <si>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</si>
  <si>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</si>
  <si>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</si>
  <si>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</si>
  <si>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</si>
  <si>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</si>
  <si>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</si>
  <si>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</si>
  <si>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</si>
  <si>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</si>
  <si>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</si>
  <si>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</si>
  <si>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</si>
  <si>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</si>
  <si>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</si>
  <si>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</si>
  <si>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</si>
  <si>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</si>
  <si>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</si>
  <si>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</si>
  <si>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</si>
  <si>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</si>
  <si>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</si>
  <si>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</si>
  <si>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</si>
  <si>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</si>
  <si>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</si>
  <si>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</si>
  <si>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</si>
  <si>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</si>
  <si>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</si>
  <si>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</si>
  <si>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</si>
  <si>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</si>
  <si>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</si>
  <si>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</si>
  <si>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</si>
  <si>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</si>
  <si>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</si>
  <si>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</si>
  <si>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</si>
  <si>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</si>
  <si>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</si>
  <si>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</si>
  <si>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</si>
  <si>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</si>
  <si>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</si>
  <si>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</si>
  <si>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</si>
  <si>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</si>
  <si>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</si>
  <si>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</si>
  <si>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</si>
  <si>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</si>
  <si>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</si>
  <si>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</si>
  <si>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</si>
  <si>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</si>
  <si>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</si>
  <si>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</si>
  <si>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</si>
  <si>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</si>
  <si>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</si>
  <si>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</si>
  <si>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</si>
  <si>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</si>
  <si>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</si>
  <si>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</si>
  <si>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</si>
  <si>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</si>
  <si>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</si>
  <si>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</si>
  <si>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</si>
  <si>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</si>
  <si>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</si>
  <si>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</si>
  <si>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</si>
  <si>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</si>
  <si>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</si>
  <si>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</si>
  <si>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</si>
  <si>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</si>
  <si>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</si>
  <si>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</si>
  <si>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</si>
  <si>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</si>
  <si>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</si>
  <si>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</si>
  <si>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</si>
  <si>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</si>
  <si>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</si>
  <si>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</si>
  <si>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</si>
  <si>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</si>
  <si>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</si>
  <si>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</si>
  <si>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</si>
  <si>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</si>
  <si>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</si>
  <si>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</si>
  <si>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</si>
  <si>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</si>
  <si>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</si>
  <si>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</si>
  <si>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</si>
  <si>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</si>
  <si>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</si>
  <si>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</si>
  <si>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</si>
  <si>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</si>
  <si>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</si>
  <si>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</si>
  <si>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</si>
  <si>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</si>
  <si>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</si>
  <si>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</si>
  <si>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</si>
  <si>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</si>
  <si>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</si>
  <si>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</si>
  <si>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</si>
  <si>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</si>
  <si>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</si>
  <si>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</si>
  <si>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</si>
  <si>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</si>
  <si>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</si>
  <si>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</si>
  <si>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</si>
  <si>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</si>
  <si>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</si>
  <si>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</si>
  <si>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</si>
  <si>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</si>
  <si>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</si>
  <si>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</si>
  <si>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</si>
  <si>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</si>
  <si>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</si>
  <si>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</si>
  <si>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</si>
  <si>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</si>
  <si>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</si>
  <si>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</si>
  <si>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</si>
  <si>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</si>
  <si>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</si>
  <si>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</si>
  <si>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</si>
  <si>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</si>
  <si>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</si>
  <si>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</si>
  <si>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</si>
  <si>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</si>
  <si>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</si>
  <si>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</si>
  <si>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</si>
  <si>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</si>
  <si>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</si>
  <si>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</si>
  <si>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</si>
  <si>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</si>
  <si>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</si>
  <si>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</si>
  <si>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</si>
  <si>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</si>
  <si>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</si>
  <si>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</si>
  <si>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</si>
  <si>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</si>
  <si>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</si>
  <si>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</si>
  <si>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</si>
  <si>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</si>
  <si>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</si>
  <si>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</si>
  <si>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</si>
  <si>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</si>
  <si>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</si>
  <si>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</si>
  <si>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</si>
  <si>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</si>
  <si>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</si>
  <si>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</si>
  <si>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</si>
  <si>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</si>
  <si>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</si>
  <si>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</si>
  <si>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</si>
  <si>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</si>
  <si>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</si>
  <si>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</si>
  <si>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</si>
  <si>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</si>
  <si>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</si>
  <si>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</si>
  <si>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</si>
  <si>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</si>
  <si>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</si>
  <si>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</si>
  <si>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</si>
  <si>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</si>
  <si>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</si>
  <si>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</si>
  <si>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</si>
  <si>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</si>
  <si>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</si>
  <si>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</si>
  <si>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</si>
  <si>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</si>
  <si>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</si>
  <si>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</si>
  <si>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</si>
  <si>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</si>
  <si>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</si>
  <si>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</si>
  <si>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</si>
  <si>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</si>
  <si>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</si>
  <si>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</si>
  <si>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</si>
  <si>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</si>
  <si>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</si>
  <si>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</si>
  <si>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</si>
  <si>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</si>
  <si>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</si>
  <si>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</si>
  <si>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</si>
  <si>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</si>
  <si>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</si>
  <si>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</si>
  <si>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</si>
  <si>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</si>
  <si>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</si>
  <si>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</si>
  <si>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</si>
  <si>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</si>
  <si>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</si>
  <si>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</si>
  <si>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</si>
  <si>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</si>
  <si>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</si>
  <si>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</si>
  <si>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</si>
  <si>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</si>
  <si>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</si>
  <si>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</si>
  <si>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</si>
  <si>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</si>
  <si>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</si>
  <si>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</si>
  <si>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</si>
  <si>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</si>
  <si>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</si>
  <si>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</si>
  <si>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</si>
  <si>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</si>
  <si>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</si>
  <si>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</si>
  <si>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</si>
  <si>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</si>
  <si>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</si>
  <si>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</si>
  <si>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</si>
  <si>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</si>
  <si>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</si>
  <si>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</si>
  <si>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</si>
  <si>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</si>
  <si>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</si>
  <si>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</si>
  <si>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</si>
  <si>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</si>
  <si>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</si>
  <si>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</si>
  <si>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</si>
  <si>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</si>
  <si>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</si>
  <si>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</si>
  <si>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</si>
  <si>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</si>
  <si>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</si>
  <si>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</si>
  <si>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</si>
  <si>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</si>
  <si>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</si>
  <si>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</si>
  <si>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</si>
  <si>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</si>
  <si>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</si>
  <si>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</si>
  <si>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</si>
  <si>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</si>
  <si>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</si>
  <si>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</si>
  <si>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</si>
  <si>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</si>
  <si>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</si>
  <si>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</si>
  <si>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</si>
  <si>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</si>
  <si>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</si>
  <si>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</si>
  <si>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</si>
  <si>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</si>
  <si>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</si>
  <si>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</si>
  <si>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</si>
  <si>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</si>
  <si>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</si>
  <si>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</si>
  <si>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</si>
  <si>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</si>
  <si>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</si>
  <si>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</si>
  <si>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</si>
  <si>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</si>
  <si>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</si>
  <si>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</si>
  <si>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</si>
  <si>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</si>
  <si>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</si>
  <si>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</si>
  <si>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</si>
  <si>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</si>
  <si>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</si>
  <si>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</si>
  <si>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</si>
  <si>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</si>
  <si>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</si>
  <si>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</si>
  <si>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</si>
  <si>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</si>
  <si>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</si>
  <si>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</si>
  <si>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</si>
  <si>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</si>
  <si>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</si>
  <si>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</si>
  <si>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</si>
  <si>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</si>
  <si>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</si>
  <si>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</si>
  <si>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</si>
  <si>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</si>
  <si>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</si>
  <si>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</si>
  <si>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</si>
  <si>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</si>
  <si>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</si>
  <si>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</si>
  <si>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</si>
  <si>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</si>
  <si>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</si>
  <si>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</si>
  <si>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</si>
  <si>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</si>
  <si>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</si>
  <si>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</si>
  <si>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</si>
  <si>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</si>
  <si>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</si>
  <si>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</si>
  <si>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</si>
  <si>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</si>
  <si>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</si>
  <si>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</si>
  <si>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</si>
  <si>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</si>
  <si>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</si>
  <si>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</si>
  <si>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</si>
  <si>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</si>
  <si>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</si>
  <si>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</si>
  <si>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</si>
  <si>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</si>
  <si>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</si>
  <si>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</si>
  <si>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</si>
  <si>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</si>
  <si>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</si>
  <si>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</si>
  <si>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</si>
  <si>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</si>
  <si>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</si>
  <si>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</si>
  <si>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</si>
  <si>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</si>
  <si>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</si>
  <si>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</si>
  <si>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</si>
  <si>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</si>
  <si>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</si>
  <si>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</si>
  <si>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</si>
  <si>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</si>
  <si>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</si>
  <si>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</si>
  <si>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</si>
  <si>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</si>
  <si>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</si>
  <si>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</si>
  <si>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</si>
  <si>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</si>
  <si>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</si>
  <si>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</si>
  <si>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</si>
  <si>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</si>
  <si>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</si>
  <si>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</si>
  <si>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</si>
  <si>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</si>
  <si>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</si>
  <si>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</si>
  <si>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</si>
  <si>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</si>
  <si>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</si>
  <si>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</si>
  <si>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</si>
  <si>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</si>
  <si>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</si>
  <si>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</si>
  <si>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</si>
  <si>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</si>
  <si>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</si>
  <si>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</si>
  <si>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</si>
  <si>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</si>
  <si>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</si>
  <si>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</si>
  <si>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</si>
  <si>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</si>
  <si>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</si>
  <si>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</si>
  <si>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</si>
  <si>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</si>
  <si>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</si>
  <si>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</si>
  <si>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</si>
  <si>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</si>
  <si>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</si>
  <si>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</si>
  <si>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</si>
  <si>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</si>
  <si>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</si>
  <si>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</si>
  <si>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</si>
  <si>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</si>
  <si>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</si>
  <si>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</si>
  <si>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</si>
  <si>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</si>
  <si>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</si>
  <si>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</si>
  <si>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</si>
  <si>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</si>
  <si>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</si>
  <si>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</si>
  <si>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</si>
  <si>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</si>
  <si>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</si>
  <si>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</si>
  <si>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</si>
  <si>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</si>
  <si>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</si>
  <si>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</si>
  <si>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</si>
  <si>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</si>
  <si>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</si>
  <si>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</si>
  <si>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</si>
  <si>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</si>
  <si>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</si>
  <si>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</si>
  <si>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</si>
  <si>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</si>
  <si>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</si>
  <si>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</si>
  <si>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</si>
  <si>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</si>
  <si>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</si>
  <si>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</si>
  <si>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</si>
  <si>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</si>
  <si>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</si>
  <si>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</si>
  <si>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</si>
  <si>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</si>
  <si>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</si>
  <si>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</si>
  <si>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</si>
  <si>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</si>
  <si>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</si>
  <si>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</si>
  <si>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</si>
  <si>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</si>
  <si>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</si>
  <si>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</si>
  <si>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</si>
  <si>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</si>
  <si>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</si>
  <si>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</si>
  <si>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</si>
  <si>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</si>
  <si>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</si>
  <si>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</si>
  <si>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</si>
  <si>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</si>
  <si>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</si>
  <si>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</si>
  <si>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</si>
  <si>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</si>
  <si>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</si>
  <si>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</si>
  <si>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</si>
  <si>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</si>
  <si>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</si>
  <si>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</si>
  <si>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</si>
  <si>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</si>
  <si>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</si>
  <si>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</si>
  <si>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</si>
  <si>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</si>
  <si>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</si>
  <si>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</si>
  <si>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</si>
  <si>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</si>
  <si>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</si>
  <si>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</si>
  <si>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</si>
  <si>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</si>
  <si>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</si>
  <si>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</si>
  <si>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</si>
  <si>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</si>
  <si>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</si>
  <si>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</si>
  <si>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</si>
  <si>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</si>
  <si>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</si>
  <si>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</si>
  <si>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</si>
  <si>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</si>
  <si>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</si>
  <si>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</si>
  <si>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</si>
  <si>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</si>
  <si>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</si>
  <si>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</si>
  <si>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</si>
  <si>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</si>
  <si>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</si>
  <si>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</si>
  <si>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</si>
  <si>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</si>
  <si>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</si>
  <si>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</si>
  <si>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</si>
  <si>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</si>
  <si>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</si>
  <si>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</si>
  <si>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</si>
  <si>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</si>
  <si>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</si>
  <si>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</si>
  <si>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</si>
  <si>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</si>
  <si>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</si>
  <si>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</si>
  <si>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</si>
  <si>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</si>
  <si>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</si>
  <si>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</si>
  <si>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</si>
  <si>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</si>
  <si>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</si>
  <si>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</si>
  <si>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</si>
  <si>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</si>
  <si>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</si>
  <si>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</si>
  <si>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</si>
  <si>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</si>
  <si>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</si>
  <si>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</si>
  <si>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</si>
  <si>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</si>
  <si>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</si>
  <si>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</si>
  <si>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</si>
  <si>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</si>
  <si>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</si>
  <si>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</si>
  <si>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</si>
  <si>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</si>
  <si>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</si>
  <si>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</si>
  <si>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</si>
  <si>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</si>
  <si>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</si>
  <si>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</si>
  <si>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</si>
  <si>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</si>
  <si>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</si>
  <si>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</si>
  <si>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</si>
  <si>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</si>
  <si>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</si>
  <si>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</si>
  <si>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</si>
  <si>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</si>
  <si>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</si>
  <si>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</si>
  <si>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</si>
  <si>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</si>
  <si>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</si>
  <si>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</si>
  <si>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</si>
  <si>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</si>
  <si>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</si>
  <si>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</si>
  <si>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</si>
  <si>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</si>
  <si>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</si>
  <si>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</si>
  <si>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</si>
  <si>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</si>
  <si>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</si>
  <si>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</si>
  <si>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</si>
  <si>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</si>
  <si>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</si>
  <si>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</si>
  <si>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</si>
  <si>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</si>
  <si>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</si>
  <si>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</si>
  <si>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</si>
  <si>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</si>
  <si>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</si>
  <si>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</si>
  <si>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</si>
  <si>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</si>
  <si>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</si>
  <si>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</si>
  <si>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</si>
  <si>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</si>
  <si>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</si>
  <si>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</si>
  <si>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</si>
  <si>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</si>
  <si>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</si>
  <si>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</si>
  <si>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</si>
  <si>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</si>
  <si>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</si>
  <si>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</si>
  <si>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</si>
  <si>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</si>
  <si>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</si>
  <si>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</si>
  <si>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</si>
  <si>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</si>
  <si>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</si>
  <si>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</si>
  <si>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</si>
  <si>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</si>
  <si>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</si>
  <si>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</si>
  <si>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</si>
  <si>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</si>
  <si>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</si>
  <si>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</si>
  <si>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</si>
  <si>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</si>
  <si>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</si>
  <si>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</si>
  <si>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</si>
  <si>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</si>
  <si>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</si>
  <si>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</si>
  <si>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</si>
  <si>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</si>
  <si>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</si>
  <si>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</si>
  <si>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</si>
  <si>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</si>
  <si>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</si>
  <si>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</si>
  <si>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</si>
  <si>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</si>
  <si>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</si>
  <si>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</si>
  <si>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</si>
  <si>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</si>
  <si>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</si>
  <si>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</si>
  <si>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</si>
  <si>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</si>
  <si>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</si>
  <si>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</si>
  <si>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</si>
  <si>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</si>
  <si>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</si>
  <si>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</si>
  <si>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</si>
  <si>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</si>
  <si>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</si>
  <si>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</si>
  <si>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</si>
  <si>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</si>
  <si>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</si>
  <si>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</si>
  <si>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</si>
  <si>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</si>
  <si>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</si>
  <si>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</si>
  <si>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</si>
  <si>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</si>
  <si>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</si>
  <si>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</si>
  <si>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</si>
  <si>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</si>
  <si>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</si>
  <si>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</si>
  <si>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</si>
  <si>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</si>
  <si>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</si>
  <si>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</si>
  <si>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</si>
  <si>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</si>
  <si>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</si>
  <si>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</si>
  <si>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</si>
  <si>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</si>
  <si>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</si>
  <si>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</si>
  <si>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</si>
  <si>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</si>
  <si>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</si>
  <si>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</si>
  <si>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</si>
  <si>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</si>
  <si>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</si>
  <si>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</si>
  <si>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</si>
  <si>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</si>
  <si>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</si>
  <si>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</si>
  <si>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</si>
  <si>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</si>
  <si>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</si>
  <si>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</si>
  <si>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</si>
  <si>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</si>
  <si>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</si>
  <si>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</si>
  <si>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</si>
  <si>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</si>
  <si>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</si>
  <si>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</si>
  <si>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</si>
  <si>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</si>
  <si>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</si>
  <si>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</si>
  <si>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</si>
  <si>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</si>
  <si>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</si>
  <si>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</si>
  <si>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</si>
  <si>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</si>
  <si>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</si>
  <si>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</si>
  <si>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</si>
  <si>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</si>
  <si>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</si>
  <si>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</si>
  <si>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</si>
  <si>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</si>
  <si>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</si>
  <si>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</si>
  <si>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</si>
  <si>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</si>
  <si>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</si>
  <si>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</si>
  <si>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</si>
  <si>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</si>
  <si>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</si>
  <si>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</si>
  <si>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</si>
  <si>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</si>
  <si>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</si>
  <si>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</si>
  <si>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</si>
  <si>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</si>
  <si>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</si>
  <si>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</si>
  <si>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</si>
  <si>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</si>
  <si>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</si>
  <si>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</si>
  <si>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</si>
  <si>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</si>
  <si>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</si>
  <si>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</si>
  <si>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</si>
  <si>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</si>
  <si>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</si>
  <si>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</si>
  <si>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</si>
  <si>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</si>
  <si>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</si>
  <si>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</si>
  <si>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</si>
  <si>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</si>
  <si>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</si>
  <si>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</si>
  <si>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</si>
  <si>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</si>
  <si>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</si>
  <si>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</si>
  <si>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</si>
  <si>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</si>
  <si>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</si>
  <si>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</si>
  <si>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</si>
  <si>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</si>
  <si>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</si>
  <si>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</si>
  <si>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</si>
  <si>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</si>
  <si>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</si>
  <si>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</si>
  <si>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</si>
  <si>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</si>
  <si>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</si>
  <si>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</si>
  <si>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</si>
  <si>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</si>
  <si>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</si>
  <si>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</si>
  <si>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</si>
  <si>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</si>
  <si>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</si>
  <si>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</si>
  <si>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</si>
  <si>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</si>
  <si>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</si>
  <si>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</si>
  <si>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</si>
  <si>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</si>
  <si>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</si>
  <si>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</si>
  <si>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</si>
  <si>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</si>
  <si>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</si>
  <si>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</si>
  <si>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</si>
  <si>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</si>
  <si>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</si>
  <si>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</si>
  <si>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</si>
  <si>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</si>
  <si>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</si>
  <si>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</si>
  <si>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</si>
  <si>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</si>
  <si>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</si>
  <si>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</si>
  <si>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</si>
  <si>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</si>
  <si>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</si>
  <si>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</si>
  <si>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</si>
  <si>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</si>
  <si>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</si>
  <si>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</si>
  <si>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</si>
  <si>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</si>
  <si>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</si>
  <si>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</si>
  <si>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</si>
  <si>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</si>
  <si>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</si>
  <si>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</si>
  <si>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</si>
  <si>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</si>
  <si>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</si>
  <si>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</si>
  <si>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</si>
  <si>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</si>
  <si>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</si>
  <si>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</si>
  <si>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</si>
  <si>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</si>
  <si>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</si>
  <si>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</si>
  <si>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</si>
  <si>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</si>
  <si>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</si>
  <si>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</si>
  <si>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</si>
  <si>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</si>
  <si>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</si>
  <si>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</si>
  <si>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</si>
  <si>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</si>
  <si>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</si>
  <si>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</si>
  <si>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</si>
  <si>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</si>
  <si>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</si>
  <si>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</si>
  <si>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</si>
  <si>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</si>
  <si>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</si>
  <si>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</si>
  <si>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</si>
  <si>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</si>
  <si>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</si>
  <si>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</si>
  <si>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</si>
  <si>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</si>
  <si>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</si>
  <si>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</si>
  <si>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</si>
  <si>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</si>
  <si>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</si>
  <si>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</si>
  <si>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</si>
  <si>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</si>
  <si>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</si>
  <si>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</si>
  <si>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</si>
  <si>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</si>
  <si>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</si>
  <si>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</si>
  <si>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</si>
  <si>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</si>
  <si>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</si>
  <si>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</si>
  <si>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</si>
  <si>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</si>
  <si>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</si>
  <si>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</si>
  <si>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</si>
  <si>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</si>
  <si>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</si>
  <si>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</si>
  <si>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</si>
  <si>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</si>
  <si>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</si>
  <si>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</si>
  <si>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</si>
  <si>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</si>
  <si>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</si>
  <si>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</si>
  <si>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</si>
  <si>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</si>
  <si>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</si>
  <si>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</si>
  <si>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</si>
  <si>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</si>
  <si>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</si>
  <si>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</si>
  <si>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</si>
  <si>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</si>
  <si>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</si>
  <si>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</si>
  <si>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</si>
  <si>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</si>
  <si>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</si>
  <si>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</si>
  <si>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</si>
  <si>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</si>
  <si>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</si>
  <si>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</si>
  <si>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</si>
  <si>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</si>
  <si>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</si>
  <si>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</si>
  <si>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</si>
  <si>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</si>
  <si>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</si>
  <si>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</si>
  <si>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</si>
  <si>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</si>
  <si>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</si>
  <si>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</si>
  <si>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</si>
  <si>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</si>
  <si>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</si>
  <si>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</si>
  <si>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</si>
  <si>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</si>
  <si>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</si>
  <si>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</si>
  <si>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</si>
  <si>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</si>
  <si>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</si>
  <si>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</si>
  <si>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</si>
  <si>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</si>
  <si>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</si>
  <si>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</si>
  <si>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</si>
  <si>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</si>
  <si>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</si>
  <si>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</si>
  <si>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</si>
  <si>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</si>
  <si>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</si>
  <si>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</si>
  <si>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</si>
  <si>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</si>
  <si>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</si>
  <si>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</si>
  <si>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</si>
  <si>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</si>
  <si>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</si>
  <si>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</si>
  <si>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</si>
  <si>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</si>
  <si>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</si>
  <si>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</si>
  <si>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</si>
  <si>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</si>
  <si>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</si>
  <si>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</si>
  <si>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</si>
  <si>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</si>
  <si>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</si>
  <si>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</si>
  <si>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</si>
  <si>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</si>
  <si>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</si>
  <si>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</si>
  <si>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</si>
  <si>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</si>
  <si>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</si>
  <si>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</si>
  <si>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</si>
  <si>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</si>
  <si>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</si>
  <si>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</si>
  <si>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</si>
  <si>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</si>
  <si>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</si>
  <si>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</si>
  <si>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</si>
  <si>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</si>
  <si>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</si>
  <si>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</si>
  <si>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</si>
  <si>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</si>
  <si>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</si>
  <si>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</si>
  <si>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</si>
  <si>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</si>
  <si>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</si>
  <si>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</si>
  <si>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</si>
  <si>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</si>
  <si>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</si>
  <si>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</si>
  <si>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</si>
  <si>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</si>
  <si>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</si>
  <si>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</si>
  <si>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</si>
  <si>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</si>
  <si>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</si>
  <si>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</si>
  <si>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</si>
  <si>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</si>
  <si>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</si>
  <si>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</si>
  <si>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</si>
  <si>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</si>
  <si>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</si>
  <si>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</si>
  <si>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</si>
  <si>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</si>
  <si>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</si>
  <si>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</si>
  <si>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</si>
  <si>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</si>
  <si>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</si>
  <si>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</si>
  <si>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</si>
  <si>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</si>
  <si>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</si>
  <si>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</si>
  <si>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</si>
  <si>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</si>
  <si>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</si>
  <si>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</si>
  <si>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</si>
  <si>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</si>
  <si>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</si>
  <si>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</si>
  <si>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</si>
  <si>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</si>
  <si>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</si>
  <si>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</si>
  <si>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</si>
  <si>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</si>
  <si>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</si>
  <si>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</si>
  <si>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</si>
  <si>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</si>
  <si>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</si>
  <si>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</si>
  <si>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</si>
  <si>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</si>
  <si>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</si>
  <si>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</si>
  <si>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</si>
  <si>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</si>
  <si>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</si>
  <si>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</si>
  <si>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</si>
  <si>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</si>
  <si>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</si>
  <si>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</si>
  <si>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</si>
  <si>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</si>
  <si>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</si>
  <si>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</si>
  <si>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</si>
  <si>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</si>
  <si>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</si>
  <si>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</si>
  <si>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</si>
  <si>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</si>
  <si>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</si>
  <si>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</si>
  <si>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</si>
  <si>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</si>
  <si>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</si>
  <si>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</si>
  <si>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</si>
  <si>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</si>
  <si>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</si>
  <si>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</si>
  <si>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</si>
  <si>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</si>
  <si>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</si>
  <si>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</si>
  <si>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</si>
  <si>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</si>
  <si>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</si>
  <si>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</si>
  <si>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</si>
  <si>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</si>
  <si>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</si>
  <si>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</si>
  <si>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</si>
  <si>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</si>
  <si>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</si>
  <si>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</si>
  <si>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</si>
  <si>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</si>
  <si>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</si>
  <si>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</si>
  <si>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</si>
  <si>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</si>
  <si>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</si>
  <si>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</si>
  <si>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</si>
  <si>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</si>
  <si>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</si>
  <si>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</si>
  <si>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</si>
  <si>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</si>
  <si>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</si>
  <si>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</si>
  <si>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</si>
  <si>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</si>
  <si>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</si>
  <si>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</si>
  <si>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</si>
  <si>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</si>
  <si>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</si>
  <si>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</si>
  <si>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</si>
  <si>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</si>
  <si>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</si>
  <si>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</si>
  <si>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</si>
  <si>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</si>
  <si>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</si>
  <si>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</si>
  <si>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</si>
  <si>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</si>
  <si>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</si>
  <si>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</si>
  <si>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</si>
  <si>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</si>
  <si>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</si>
  <si>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</si>
  <si>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</si>
  <si>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</si>
  <si>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</si>
  <si>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</si>
  <si>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</si>
  <si>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</si>
  <si>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</si>
  <si>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</si>
  <si>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</si>
  <si>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</si>
  <si>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</si>
  <si>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</si>
  <si>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</si>
  <si>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</si>
  <si>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</si>
  <si>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</si>
  <si>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</si>
  <si>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</si>
  <si>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</si>
  <si>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</si>
  <si>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</si>
  <si>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</si>
  <si>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</si>
  <si>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</si>
  <si>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</si>
  <si>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</si>
  <si>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</si>
  <si>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</si>
  <si>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</si>
  <si>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</si>
  <si>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</si>
  <si>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</si>
  <si>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</si>
  <si>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</si>
  <si>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</si>
  <si>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</si>
  <si>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</si>
  <si>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</si>
  <si>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</si>
  <si>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</si>
  <si>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</si>
  <si>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</si>
  <si>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</si>
  <si>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</si>
  <si>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</si>
  <si>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</si>
  <si>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</si>
  <si>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</si>
  <si>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</si>
  <si>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</si>
  <si>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</si>
  <si>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</si>
  <si>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</si>
  <si>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</si>
  <si>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</si>
  <si>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</si>
  <si>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</si>
  <si>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</si>
  <si>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</si>
  <si>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</si>
  <si>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</si>
  <si>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</si>
  <si>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</si>
  <si>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</si>
  <si>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</si>
  <si>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</si>
  <si>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</si>
  <si>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</si>
  <si>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</si>
  <si>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</si>
  <si>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</si>
  <si>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</si>
  <si>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</si>
  <si>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</si>
  <si>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</si>
  <si>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</si>
  <si>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</si>
  <si>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</si>
  <si>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</si>
  <si>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</si>
  <si>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</si>
  <si>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</si>
  <si>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</si>
  <si>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</si>
  <si>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</si>
  <si>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</si>
  <si>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</si>
  <si>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</si>
  <si>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</si>
  <si>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</si>
  <si>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</si>
  <si>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</si>
  <si>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</si>
  <si>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</si>
  <si>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</si>
  <si>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</si>
  <si>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</si>
  <si>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</si>
  <si>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</si>
  <si>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</si>
  <si>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</si>
  <si>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</si>
  <si>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</si>
  <si>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</si>
  <si>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</si>
  <si>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</si>
  <si>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</si>
  <si>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</si>
  <si>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</si>
  <si>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</si>
  <si>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</si>
  <si>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</si>
  <si>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</si>
  <si>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</si>
  <si>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</si>
  <si>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</si>
  <si>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</si>
  <si>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</si>
  <si>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</si>
  <si>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</si>
  <si>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</si>
  <si>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</si>
  <si>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</si>
  <si>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</si>
  <si>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</si>
  <si>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</si>
  <si>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</si>
  <si>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</si>
  <si>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</si>
  <si>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</si>
  <si>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</si>
  <si>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</si>
  <si>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</si>
  <si>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</si>
  <si>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</si>
  <si>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</si>
  <si>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</si>
  <si>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</si>
  <si>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</si>
  <si>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</si>
  <si>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</si>
  <si>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</si>
  <si>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</si>
  <si>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</si>
  <si>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</si>
  <si>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</si>
  <si>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</si>
  <si>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</si>
  <si>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</si>
  <si>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</si>
  <si>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</si>
  <si>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</si>
  <si>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</si>
  <si>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</si>
  <si>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</si>
  <si>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</si>
  <si>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</si>
  <si>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</si>
  <si>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</si>
  <si>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</si>
  <si>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</si>
  <si>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</si>
  <si>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</si>
  <si>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</si>
  <si>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</si>
  <si>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</si>
  <si>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</si>
  <si>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</si>
  <si>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</si>
  <si>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</si>
  <si>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</si>
  <si>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</si>
  <si>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</si>
  <si>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</si>
  <si>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</si>
  <si>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</si>
  <si>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</si>
  <si>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</si>
  <si>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</si>
  <si>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</si>
  <si>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</si>
  <si>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</si>
  <si>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</si>
  <si>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</si>
  <si>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</si>
  <si>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</si>
  <si>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</si>
  <si>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</si>
  <si>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</si>
  <si>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</si>
  <si>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</si>
  <si>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</si>
  <si>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</si>
  <si>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</si>
  <si>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</si>
  <si>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</si>
  <si>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</si>
  <si>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</si>
  <si>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</si>
  <si>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</si>
  <si>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</si>
  <si>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</si>
  <si>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</si>
  <si>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</si>
  <si>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</si>
  <si>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</si>
  <si>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</si>
  <si>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</si>
  <si>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</si>
  <si>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</si>
  <si>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</si>
  <si>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</si>
  <si>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</si>
  <si>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</si>
  <si>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</si>
  <si>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</si>
  <si>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</si>
  <si>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</si>
  <si>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</si>
  <si>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</si>
  <si>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</si>
  <si>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</si>
  <si>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</si>
  <si>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</si>
  <si>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</si>
  <si>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</si>
  <si>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</si>
  <si>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</si>
  <si>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</si>
  <si>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</si>
  <si>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</si>
  <si>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</si>
  <si>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</si>
  <si>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</si>
  <si>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</si>
  <si>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</si>
  <si>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</si>
  <si>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</si>
  <si>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</si>
  <si>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</si>
  <si>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</si>
  <si>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</si>
  <si>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</si>
  <si>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</si>
  <si>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</si>
  <si>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</si>
  <si>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</si>
  <si>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</si>
  <si>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</si>
  <si>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</si>
  <si>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</si>
  <si>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</si>
  <si>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</si>
  <si>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</si>
  <si>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</si>
  <si>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</si>
  <si>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</si>
  <si>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</si>
  <si>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</si>
  <si>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</si>
  <si>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</si>
  <si>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</si>
  <si>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</si>
  <si>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</si>
  <si>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</si>
  <si>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</si>
  <si>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</si>
  <si>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</si>
  <si>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</si>
  <si>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</si>
  <si>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</si>
  <si>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</si>
  <si>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</si>
  <si>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</si>
  <si>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</si>
  <si>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</si>
  <si>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</si>
  <si>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</si>
  <si>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</si>
  <si>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</si>
  <si>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</si>
  <si>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</si>
  <si>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</si>
  <si>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</si>
  <si>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</si>
  <si>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</si>
  <si>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</si>
  <si>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</si>
  <si>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</si>
  <si>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</si>
  <si>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</si>
  <si>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</si>
  <si>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</si>
  <si>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</si>
  <si>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</si>
  <si>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</si>
  <si>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</si>
  <si>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</si>
  <si>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</si>
  <si>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</si>
  <si>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</si>
  <si>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</si>
  <si>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</si>
  <si>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</si>
  <si>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</si>
  <si>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</si>
  <si>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</si>
  <si>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</si>
  <si>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</si>
  <si>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</si>
  <si>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</si>
  <si>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</si>
  <si>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</si>
  <si>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</si>
  <si>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</si>
  <si>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</si>
  <si>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</si>
  <si>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</si>
  <si>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</si>
  <si>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</si>
  <si>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</si>
  <si>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</si>
  <si>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</si>
  <si>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</si>
  <si>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</si>
  <si>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</si>
  <si>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</si>
  <si>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</si>
  <si>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</si>
  <si>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</si>
  <si>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</si>
  <si>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</si>
  <si>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</si>
  <si>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</si>
  <si>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</si>
  <si>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</si>
  <si>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</si>
  <si>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</si>
  <si>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</si>
  <si>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</si>
  <si>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</si>
  <si>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</si>
  <si>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</si>
  <si>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</si>
  <si>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</si>
  <si>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</si>
  <si>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</si>
  <si>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</si>
  <si>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</si>
  <si>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</si>
  <si>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</si>
  <si>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</si>
  <si>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</si>
  <si>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</si>
  <si>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</si>
  <si>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</si>
  <si>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</si>
  <si>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</si>
  <si>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</si>
  <si>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</si>
  <si>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</si>
  <si>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</si>
  <si>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</si>
  <si>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</si>
  <si>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</si>
  <si>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</si>
  <si>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</si>
  <si>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</si>
  <si>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</si>
  <si>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</si>
  <si>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</si>
  <si>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</si>
  <si>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</si>
  <si>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</si>
  <si>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</si>
  <si>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</si>
  <si>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</si>
  <si>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</si>
  <si>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</si>
  <si>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</si>
  <si>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</si>
  <si>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</si>
  <si>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</si>
  <si>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</si>
  <si>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</si>
  <si>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</si>
  <si>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</si>
  <si>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</si>
  <si>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</si>
  <si>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</si>
  <si>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</si>
  <si>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</si>
  <si>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</si>
  <si>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</si>
  <si>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</si>
  <si>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</si>
  <si>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</si>
  <si>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</si>
  <si>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</si>
  <si>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</si>
  <si>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</si>
  <si>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</si>
  <si>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</si>
  <si>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</si>
  <si>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</si>
  <si>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</si>
  <si>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</si>
  <si>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</si>
  <si>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</si>
  <si>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</si>
  <si>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</si>
  <si>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</si>
  <si>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</si>
  <si>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</si>
  <si>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</si>
  <si>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</si>
  <si>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</si>
  <si>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</si>
  <si>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</si>
  <si>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</si>
  <si>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</si>
  <si>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</si>
  <si>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</si>
  <si>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</si>
  <si>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</si>
  <si>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</si>
  <si>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</si>
  <si>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</si>
  <si>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</si>
  <si>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</si>
  <si>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</si>
  <si>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</si>
  <si>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</si>
  <si>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</si>
  <si>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</si>
  <si>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</si>
  <si>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</si>
  <si>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</si>
  <si>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</si>
  <si>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</si>
  <si>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</si>
  <si>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</si>
  <si>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</si>
  <si>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</si>
  <si>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</si>
  <si>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</si>
  <si>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</si>
  <si>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</si>
  <si>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</si>
  <si>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</si>
  <si>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</si>
  <si>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</si>
  <si>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</si>
  <si>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</si>
  <si>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</si>
  <si>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</si>
  <si>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</si>
  <si>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</si>
  <si>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</si>
  <si>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</si>
  <si>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</si>
  <si>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</si>
  <si>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</si>
  <si>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</si>
  <si>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</si>
  <si>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</si>
  <si>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</si>
  <si>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</si>
  <si>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</si>
  <si>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</si>
  <si>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</si>
  <si>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</si>
  <si>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</si>
  <si>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</si>
  <si>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</si>
  <si>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</si>
  <si>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</si>
  <si>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</si>
  <si>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</si>
  <si>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</si>
  <si>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</si>
  <si>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</si>
  <si>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</si>
  <si>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</si>
  <si>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</si>
  <si>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</si>
  <si>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</si>
  <si>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</si>
  <si>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</si>
  <si>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</si>
  <si>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</si>
  <si>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</si>
  <si>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</si>
  <si>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</si>
  <si>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</si>
  <si>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</si>
  <si>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</si>
  <si>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</si>
  <si>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</si>
  <si>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</si>
  <si>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</si>
  <si>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</si>
  <si>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</si>
  <si>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</si>
  <si>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</si>
  <si>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</si>
  <si>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</si>
  <si>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</si>
  <si>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</si>
  <si>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</si>
  <si>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</si>
  <si>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</si>
  <si>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</si>
  <si>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</si>
  <si>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</si>
  <si>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</si>
  <si>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</si>
  <si>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</si>
  <si>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</si>
  <si>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</si>
  <si>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</si>
  <si>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</si>
  <si>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</si>
  <si>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</si>
  <si>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</si>
  <si>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</si>
  <si>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</si>
  <si>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</si>
  <si>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</si>
  <si>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</si>
  <si>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</si>
  <si>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</si>
  <si>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</si>
  <si>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</si>
  <si>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</si>
  <si>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</si>
  <si>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</si>
  <si>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</si>
  <si>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</si>
  <si>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</si>
  <si>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</si>
  <si>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</si>
  <si>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</si>
  <si>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</si>
  <si>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</si>
  <si>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</si>
  <si>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</si>
  <si>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</si>
  <si>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</si>
  <si>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</si>
  <si>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</si>
  <si>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</si>
  <si>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</si>
  <si>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</si>
  <si>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</si>
  <si>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</si>
  <si>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</si>
  <si>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</si>
  <si>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</si>
  <si>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</si>
  <si>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</si>
  <si>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</si>
  <si>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</si>
  <si>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</si>
  <si>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</si>
  <si>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</si>
  <si>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</si>
  <si>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</si>
  <si>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</si>
  <si>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</si>
  <si>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</si>
  <si>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</si>
  <si>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</si>
  <si>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</si>
  <si>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</si>
  <si>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</si>
  <si>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</si>
  <si>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</si>
  <si>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</si>
  <si>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</si>
  <si>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</si>
  <si>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</si>
  <si>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</si>
  <si>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</si>
  <si>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</si>
  <si>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</si>
  <si>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</si>
  <si>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</si>
  <si>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</si>
  <si>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</si>
  <si>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</si>
  <si>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</si>
  <si>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</si>
  <si>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</si>
  <si>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</si>
  <si>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</si>
  <si>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</si>
  <si>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</si>
  <si>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</si>
  <si>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</si>
  <si>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</si>
  <si>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</si>
  <si>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</si>
  <si>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</si>
  <si>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</si>
  <si>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</si>
  <si>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</si>
  <si>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</si>
  <si>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</si>
  <si>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</si>
  <si>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</si>
  <si>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</si>
  <si>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</si>
  <si>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</si>
  <si>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</si>
  <si>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</si>
  <si>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</si>
  <si>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</si>
  <si>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</si>
  <si>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</si>
  <si>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</si>
  <si>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</si>
  <si>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</si>
  <si>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</si>
  <si>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</si>
  <si>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</si>
  <si>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</si>
  <si>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</si>
  <si>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</si>
  <si>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</si>
  <si>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</si>
  <si>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</si>
  <si>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</si>
  <si>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</si>
  <si>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</si>
  <si>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</si>
  <si>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</si>
  <si>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</si>
  <si>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</si>
  <si>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</si>
  <si>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</si>
  <si>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</si>
  <si>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</si>
  <si>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</si>
  <si>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</si>
  <si>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</si>
  <si>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</si>
  <si>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</si>
  <si>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</si>
  <si>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</si>
  <si>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</si>
  <si>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</si>
  <si>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</si>
  <si>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</si>
  <si>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</si>
  <si>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</si>
  <si>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</si>
  <si>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</si>
  <si>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</si>
  <si>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</si>
  <si>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</si>
  <si>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</si>
  <si>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</si>
  <si>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</si>
  <si>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</si>
  <si>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</si>
  <si>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</si>
  <si>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</si>
  <si>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</si>
  <si>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</si>
  <si>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</si>
  <si>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</si>
  <si>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</si>
  <si>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</si>
  <si>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</si>
  <si>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</si>
  <si>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</si>
  <si>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</si>
  <si>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</si>
  <si>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</si>
  <si>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</si>
  <si>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</si>
  <si>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</si>
  <si>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</si>
  <si>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</si>
  <si>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</si>
  <si>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</si>
  <si>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</si>
  <si>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</si>
  <si>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</si>
  <si>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</si>
  <si>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</si>
  <si>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</si>
  <si>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</si>
  <si>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</si>
  <si>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</si>
  <si>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</si>
  <si>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</si>
  <si>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</si>
  <si>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</si>
  <si>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</si>
  <si>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</si>
  <si>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</si>
  <si>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</si>
  <si>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</si>
  <si>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</si>
  <si>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</si>
  <si>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</si>
  <si>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</si>
  <si>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</si>
  <si>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</si>
  <si>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</si>
  <si>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</si>
  <si>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</si>
  <si>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</si>
  <si>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</si>
  <si>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</si>
  <si>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</si>
  <si>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</si>
  <si>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</si>
  <si>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</si>
  <si>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</si>
  <si>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</si>
  <si>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</si>
  <si>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</si>
  <si>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</si>
  <si>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</si>
  <si>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</si>
  <si>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</si>
  <si>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</si>
  <si>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</si>
  <si>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</si>
  <si>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</si>
  <si>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</si>
  <si>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</si>
  <si>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</si>
  <si>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</si>
  <si>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</si>
  <si>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</si>
  <si>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</si>
  <si>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</si>
  <si>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</si>
  <si>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</si>
  <si>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</si>
  <si>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</si>
  <si>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</si>
  <si>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</si>
  <si>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</si>
  <si>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</si>
  <si>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</si>
  <si>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</si>
  <si>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</si>
  <si>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</si>
  <si>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</si>
  <si>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</si>
  <si>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</si>
  <si>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</si>
  <si>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</si>
  <si>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</si>
  <si>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</si>
  <si>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</si>
  <si>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</si>
  <si>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</si>
  <si>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</si>
  <si>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</si>
  <si>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</si>
  <si>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</si>
  <si>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</si>
  <si>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</si>
  <si>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</si>
  <si>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</si>
  <si>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</si>
  <si>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</si>
  <si>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</si>
  <si>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</si>
  <si>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</si>
  <si>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</si>
  <si>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</si>
  <si>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</si>
  <si>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</si>
  <si>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</si>
  <si>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</si>
  <si>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</si>
  <si>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</si>
  <si>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</si>
  <si>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</si>
  <si>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</si>
  <si>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</si>
  <si>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</si>
  <si>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</si>
  <si>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</si>
  <si>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</si>
  <si>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</si>
  <si>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</si>
  <si>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</si>
  <si>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</si>
  <si>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</si>
  <si>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</si>
  <si>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</si>
  <si>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</si>
  <si>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</si>
  <si>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</si>
  <si>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</si>
  <si>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</si>
  <si>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</si>
  <si>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</si>
  <si>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</si>
  <si>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</si>
  <si>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</si>
  <si>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</si>
  <si>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</si>
  <si>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</si>
  <si>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</si>
  <si>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</si>
  <si>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</si>
  <si>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</si>
  <si>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</si>
  <si>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</si>
  <si>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</si>
  <si>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</si>
  <si>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</si>
  <si>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</si>
  <si>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</si>
  <si>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</si>
  <si>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</si>
  <si>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</si>
  <si>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</si>
  <si>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</si>
  <si>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</si>
  <si>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</si>
  <si>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</si>
  <si>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</si>
  <si>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</si>
  <si>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</si>
  <si>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</si>
  <si>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</si>
  <si>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</si>
  <si>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</si>
  <si>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</si>
  <si>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</si>
  <si>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</si>
  <si>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</si>
  <si>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</si>
  <si>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</si>
  <si>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</si>
  <si>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</si>
  <si>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</si>
  <si>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</si>
  <si>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</si>
  <si>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</si>
  <si>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</si>
  <si>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</si>
  <si>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</si>
  <si>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</si>
  <si>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</si>
  <si>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</si>
  <si>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</si>
  <si>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</si>
  <si>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</si>
  <si>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</si>
  <si>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</si>
  <si>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</si>
  <si>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</si>
  <si>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</si>
  <si>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</si>
  <si>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</si>
  <si>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</si>
  <si>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</si>
  <si>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</si>
  <si>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</si>
  <si>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</si>
  <si>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</si>
  <si>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</si>
  <si>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</si>
  <si>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</si>
  <si>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</si>
  <si>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</si>
  <si>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</si>
  <si>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</si>
  <si>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</si>
  <si>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</si>
  <si>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</si>
  <si>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</si>
  <si>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</si>
  <si>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</si>
  <si>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</si>
  <si>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</si>
  <si>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</si>
  <si>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</si>
  <si>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</si>
  <si>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</si>
  <si>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</si>
  <si>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</si>
  <si>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</si>
  <si>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</si>
  <si>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</si>
  <si>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</si>
  <si>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</si>
  <si>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</si>
  <si>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</si>
  <si>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</si>
  <si>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</si>
  <si>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</si>
  <si>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</si>
  <si>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</si>
  <si>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</si>
  <si>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</si>
  <si>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</si>
  <si>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</si>
  <si>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</si>
  <si>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</si>
  <si>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</si>
  <si>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</si>
  <si>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</si>
  <si>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</si>
  <si>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</si>
  <si>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</si>
  <si>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</si>
  <si>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</si>
  <si>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</si>
  <si>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</si>
  <si>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</si>
  <si>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</si>
  <si>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</si>
  <si>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</si>
  <si>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</si>
  <si>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</si>
  <si>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</si>
  <si>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</si>
  <si>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</si>
  <si>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</si>
  <si>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</si>
  <si>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</si>
  <si>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</si>
  <si>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</si>
  <si>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</si>
  <si>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</si>
  <si>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</si>
  <si>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</si>
  <si>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</si>
  <si>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</si>
  <si>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</si>
  <si>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</si>
  <si>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</si>
  <si>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</si>
  <si>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</si>
  <si>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</si>
  <si>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</si>
  <si>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</si>
  <si>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</si>
  <si>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</si>
  <si>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</si>
  <si>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</si>
  <si>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</si>
  <si>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</si>
  <si>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</si>
  <si>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</si>
  <si>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</si>
  <si>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</si>
  <si>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</si>
  <si>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</si>
  <si>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</si>
  <si>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</si>
  <si>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</si>
  <si>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</si>
  <si>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</si>
  <si>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</si>
  <si>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</si>
  <si>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</si>
  <si>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</si>
  <si>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</si>
  <si>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</si>
  <si>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</si>
  <si>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</si>
  <si>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</si>
  <si>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</si>
  <si>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</si>
  <si>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</si>
  <si>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</si>
  <si>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</si>
  <si>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</si>
  <si>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</si>
  <si>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</si>
  <si>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</si>
  <si>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</si>
  <si>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</si>
  <si>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</si>
  <si>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</si>
  <si>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</si>
  <si>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</si>
  <si>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</si>
  <si>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</si>
  <si>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</si>
  <si>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</si>
  <si>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</si>
  <si>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</si>
  <si>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</si>
  <si>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</si>
  <si>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</si>
  <si>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</si>
  <si>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</si>
  <si>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</si>
  <si>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</si>
  <si>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</si>
  <si>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</si>
  <si>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</si>
  <si>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</si>
  <si>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</si>
  <si>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</si>
  <si>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</si>
  <si>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</si>
  <si>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</si>
  <si>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</si>
  <si>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</si>
  <si>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</si>
  <si>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</si>
  <si>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</si>
  <si>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</si>
  <si>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</si>
  <si>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</si>
  <si>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</si>
  <si>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</si>
  <si>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</si>
  <si>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</si>
  <si>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</si>
  <si>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</si>
  <si>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</si>
  <si>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</si>
  <si>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</si>
  <si>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</si>
  <si>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</si>
  <si>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</si>
  <si>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</si>
  <si>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</si>
  <si>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</si>
  <si>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</si>
  <si>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</si>
  <si>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</si>
  <si>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</si>
  <si>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</si>
  <si>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</si>
  <si>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</si>
  <si>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</si>
  <si>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</si>
  <si>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</si>
  <si>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</si>
  <si>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</si>
  <si>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</si>
  <si>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</si>
  <si>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</si>
  <si>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</si>
  <si>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</si>
  <si>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</si>
  <si>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</si>
  <si>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</si>
  <si>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</si>
  <si>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</si>
  <si>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</si>
  <si>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</si>
  <si>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</si>
  <si>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</si>
  <si>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</si>
  <si>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</si>
  <si>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</si>
  <si>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</si>
  <si>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</si>
  <si>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</si>
  <si>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</si>
  <si>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</si>
  <si>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</si>
  <si>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</si>
  <si>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</si>
  <si>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</si>
  <si>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</si>
  <si>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</si>
  <si>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</si>
  <si>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</si>
  <si>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</si>
  <si>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</si>
  <si>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</si>
  <si>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</si>
  <si>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</si>
  <si>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</si>
  <si>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</si>
  <si>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</si>
  <si>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</si>
  <si>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</si>
  <si>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</si>
  <si>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</si>
  <si>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</si>
  <si>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</si>
  <si>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</si>
  <si>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</si>
  <si>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</si>
  <si>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</si>
  <si>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</si>
  <si>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</si>
  <si>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</si>
  <si>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</si>
  <si>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</si>
  <si>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</si>
  <si>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</si>
  <si>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</si>
  <si>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</si>
  <si>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</si>
  <si>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</si>
  <si>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</si>
  <si>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</si>
  <si>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</si>
  <si>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</si>
  <si>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</si>
  <si>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</si>
  <si>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</si>
  <si>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</si>
  <si>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</si>
  <si>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</si>
  <si>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</si>
  <si>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</si>
  <si>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</si>
  <si>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</si>
  <si>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</si>
  <si>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</si>
  <si>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</si>
  <si>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</si>
  <si>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</si>
  <si>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</si>
  <si>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</si>
  <si>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</si>
  <si>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</si>
  <si>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</si>
  <si>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</si>
  <si>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</si>
  <si>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</si>
  <si>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</si>
  <si>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</si>
  <si>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</si>
  <si>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</si>
  <si>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</si>
  <si>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</si>
  <si>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</si>
  <si>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</si>
  <si>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</si>
  <si>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</si>
  <si>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</si>
  <si>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</si>
  <si>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</si>
  <si>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</si>
  <si>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</si>
  <si>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</si>
  <si>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</si>
  <si>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</si>
  <si>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</si>
  <si>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</si>
  <si>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</si>
  <si>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</si>
  <si>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</si>
  <si>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</si>
  <si>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</si>
  <si>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</si>
  <si>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</si>
  <si>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</si>
  <si>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</si>
  <si>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</si>
  <si>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</si>
  <si>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</si>
  <si>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</si>
  <si>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</si>
  <si>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</si>
  <si>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</si>
  <si>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</si>
  <si>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</si>
  <si>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</si>
  <si>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</si>
  <si>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</si>
  <si>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</si>
  <si>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</si>
  <si>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</si>
  <si>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</si>
  <si>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</si>
  <si>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</si>
  <si>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</si>
  <si>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</si>
  <si>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</si>
  <si>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</si>
  <si>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</si>
  <si>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</si>
  <si>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</si>
  <si>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</si>
  <si>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</si>
  <si>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</si>
  <si>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</si>
  <si>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</si>
  <si>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</si>
  <si>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</si>
  <si>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</si>
  <si>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</si>
  <si>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</si>
  <si>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</si>
  <si>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</si>
  <si>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</si>
  <si>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</si>
  <si>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</si>
  <si>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</si>
  <si>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</si>
  <si>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</si>
  <si>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</si>
  <si>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</si>
  <si>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</si>
  <si>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</si>
  <si>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</si>
  <si>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</si>
  <si>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</si>
  <si>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</si>
  <si>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</si>
  <si>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</si>
  <si>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</si>
  <si>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</si>
  <si>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</si>
  <si>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</si>
  <si>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</si>
  <si>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</si>
  <si>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</si>
  <si>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</si>
  <si>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</si>
  <si>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</si>
  <si>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</si>
  <si>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</si>
  <si>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</si>
  <si>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</si>
  <si>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</si>
  <si>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</si>
  <si>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</si>
  <si>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</si>
  <si>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</si>
  <si>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</si>
  <si>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</si>
  <si>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</si>
  <si>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</si>
  <si>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</si>
  <si>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</si>
  <si>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</si>
  <si>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</si>
  <si>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</si>
  <si>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</si>
  <si>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</si>
  <si>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</si>
  <si>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</si>
  <si>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</si>
  <si>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</si>
  <si>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</si>
  <si>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</si>
  <si>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</si>
  <si>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</si>
  <si>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</si>
  <si>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</si>
  <si>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</si>
  <si>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</si>
  <si>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</si>
  <si>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</si>
  <si>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</si>
  <si>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</si>
  <si>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</si>
  <si>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</si>
  <si>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</si>
  <si>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</si>
  <si>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</si>
  <si>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</si>
  <si>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</si>
  <si>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</si>
  <si>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</si>
  <si>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</si>
  <si>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</si>
  <si>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</si>
  <si>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</si>
  <si>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</si>
  <si>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</si>
  <si>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</si>
  <si>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</si>
  <si>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</si>
  <si>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</si>
  <si>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</si>
  <si>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</si>
  <si>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</si>
  <si>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</si>
  <si>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</si>
  <si>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</si>
  <si>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</si>
  <si>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</si>
  <si>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</si>
  <si>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</si>
  <si>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</si>
  <si>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</si>
  <si>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</si>
  <si>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</si>
  <si>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</si>
  <si>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</si>
  <si>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</si>
  <si>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</si>
  <si>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</si>
  <si>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</si>
  <si>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</si>
  <si>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</si>
  <si>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</si>
  <si>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</si>
  <si>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</si>
  <si>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</si>
  <si>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</si>
  <si>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</si>
  <si>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</si>
  <si>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</si>
  <si>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</si>
  <si>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</si>
  <si>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</si>
  <si>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</si>
  <si>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</si>
  <si>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</si>
  <si>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</si>
  <si>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</si>
  <si>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</si>
  <si>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</si>
  <si>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</si>
  <si>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</si>
  <si>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</si>
  <si>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</si>
  <si>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</si>
  <si>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</si>
  <si>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</si>
  <si>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</si>
  <si>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</si>
  <si>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</si>
  <si>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</si>
  <si>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</si>
  <si>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</si>
  <si>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</si>
  <si>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</si>
  <si>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</si>
  <si>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</si>
  <si>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</si>
  <si>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</si>
  <si>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</si>
  <si>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</si>
  <si>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</si>
  <si>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</si>
  <si>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</si>
  <si>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</si>
  <si>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</si>
  <si>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</si>
  <si>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</si>
  <si>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</si>
  <si>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</si>
  <si>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</si>
  <si>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</si>
  <si>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</si>
  <si>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</si>
  <si>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</si>
  <si>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</si>
  <si>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</si>
  <si>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</si>
  <si>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</si>
  <si>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</si>
  <si>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</si>
  <si>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</si>
  <si>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</si>
  <si>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</si>
  <si>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</si>
  <si>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</si>
  <si>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</si>
  <si>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</si>
  <si>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</si>
  <si>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</si>
  <si>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</si>
  <si>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</si>
  <si>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</si>
  <si>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</si>
  <si>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</si>
  <si>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</si>
  <si>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</si>
  <si>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</si>
  <si>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</si>
  <si>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</si>
  <si>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</si>
  <si>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</si>
  <si>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</si>
  <si>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</si>
  <si>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</si>
  <si>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</si>
  <si>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</si>
  <si>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</si>
  <si>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</si>
  <si>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</si>
  <si>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</si>
  <si>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</si>
  <si>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</si>
  <si>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</si>
  <si>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</si>
  <si>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</si>
  <si>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</si>
  <si>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</si>
  <si>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</si>
  <si>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</si>
  <si>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</si>
  <si>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</si>
  <si>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</si>
  <si>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</si>
  <si>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</si>
  <si>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</si>
  <si>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</si>
  <si>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</si>
  <si>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</si>
  <si>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</si>
  <si>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</si>
  <si>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</si>
  <si>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</si>
  <si>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</si>
  <si>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</si>
  <si>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</si>
  <si>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</si>
  <si>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</si>
  <si>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</si>
  <si>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</si>
  <si>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</si>
  <si>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</si>
  <si>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</si>
  <si>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</si>
  <si>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</si>
  <si>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</si>
  <si>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</si>
  <si>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</si>
  <si>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</si>
  <si>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</si>
  <si>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</si>
  <si>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</si>
  <si>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</si>
  <si>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</si>
  <si>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</si>
  <si>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</si>
  <si>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</si>
  <si>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</si>
  <si>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</si>
  <si>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</si>
  <si>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</si>
  <si>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</si>
  <si>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</si>
  <si>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</si>
  <si>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</si>
  <si>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</si>
  <si>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</si>
  <si>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</si>
  <si>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</si>
  <si>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</si>
  <si>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</si>
  <si>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</si>
  <si>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</si>
  <si>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</si>
  <si>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</si>
  <si>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</si>
  <si>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</si>
  <si>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</si>
  <si>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</si>
  <si>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</si>
  <si>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</si>
  <si>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</si>
  <si>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</si>
  <si>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</si>
  <si>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</si>
  <si>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</si>
  <si>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</si>
  <si>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</si>
  <si>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</si>
  <si>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</si>
  <si>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</si>
  <si>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</si>
  <si>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</si>
  <si>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</si>
  <si>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</si>
  <si>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</si>
  <si>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</si>
  <si>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</si>
  <si>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</si>
  <si>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</si>
  <si>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</si>
  <si>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</si>
  <si>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</si>
  <si>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</si>
  <si>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</si>
  <si>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</si>
  <si>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</si>
  <si>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</si>
  <si>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</si>
  <si>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</si>
  <si>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</si>
  <si>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</si>
  <si>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</si>
  <si>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</si>
  <si>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</si>
  <si>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</si>
  <si>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</si>
  <si>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</si>
  <si>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</si>
  <si>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</si>
  <si>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</si>
  <si>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</si>
  <si>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</si>
  <si>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</si>
  <si>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</si>
  <si>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</si>
  <si>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</si>
  <si>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</si>
  <si>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</si>
  <si>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</si>
  <si>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</si>
  <si>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</si>
  <si>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</si>
  <si>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</si>
  <si>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</si>
  <si>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</si>
  <si>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</si>
  <si>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</si>
  <si>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</si>
  <si>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</si>
  <si>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</si>
  <si>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</si>
  <si>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</si>
  <si>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</si>
  <si>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</si>
  <si>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</si>
  <si>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</si>
  <si>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</si>
  <si>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</si>
  <si>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</si>
  <si>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</si>
  <si>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</si>
  <si>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</si>
  <si>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</si>
  <si>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</si>
  <si>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</si>
  <si>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</si>
  <si>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</si>
  <si>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</si>
  <si>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</si>
  <si>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</si>
  <si>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</si>
  <si>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</si>
  <si>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</si>
  <si>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</si>
  <si>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</si>
  <si>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</si>
  <si>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</si>
  <si>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</si>
  <si>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</si>
  <si>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</si>
  <si>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</si>
  <si>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</si>
  <si>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</si>
  <si>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</si>
  <si>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</si>
  <si>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</si>
  <si>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</si>
  <si>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</si>
  <si>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</si>
  <si>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</si>
  <si>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</si>
  <si>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</si>
  <si>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</si>
  <si>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</si>
  <si>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</si>
  <si>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</si>
  <si>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</si>
  <si>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</si>
  <si>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</si>
  <si>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</si>
  <si>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</si>
  <si>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</si>
  <si>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</si>
  <si>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</si>
  <si>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</si>
  <si>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</si>
  <si>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</si>
  <si>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</si>
  <si>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</si>
  <si>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</si>
  <si>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</si>
  <si>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</si>
  <si>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</si>
  <si>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</si>
  <si>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</si>
  <si>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</si>
  <si>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</si>
  <si>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</si>
  <si>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</si>
  <si>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</si>
  <si>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</si>
  <si>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</si>
  <si>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</si>
  <si>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</si>
  <si>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</si>
  <si>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</si>
  <si>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</si>
  <si>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</si>
  <si>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</si>
  <si>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</si>
  <si>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</si>
  <si>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</si>
  <si>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</si>
  <si>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</si>
  <si>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</si>
  <si>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</si>
  <si>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</si>
  <si>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</si>
  <si>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</si>
  <si>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</si>
  <si>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</si>
  <si>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</si>
  <si>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</si>
  <si>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</si>
  <si>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</si>
  <si>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</si>
  <si>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</si>
  <si>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</si>
  <si>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</si>
  <si>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</si>
  <si>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</si>
  <si>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</si>
  <si>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</si>
  <si>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</si>
  <si>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</si>
  <si>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</si>
  <si>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</si>
  <si>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</si>
  <si>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</si>
  <si>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</si>
  <si>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</si>
  <si>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</si>
  <si>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</si>
  <si>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</si>
  <si>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</si>
  <si>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</si>
  <si>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</si>
  <si>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</si>
  <si>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</si>
  <si>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</si>
  <si>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</si>
  <si>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</si>
  <si>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</si>
  <si>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</si>
  <si>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</si>
  <si>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</si>
  <si>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</si>
  <si>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</si>
  <si>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</si>
  <si>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</si>
  <si>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</si>
  <si>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</si>
  <si>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</si>
  <si>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</si>
  <si>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</si>
  <si>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</si>
  <si>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</si>
  <si>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</si>
  <si>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</si>
  <si>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</si>
  <si>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</si>
  <si>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</si>
  <si>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</si>
  <si>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</si>
  <si>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</si>
  <si>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</si>
  <si>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</si>
  <si>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</si>
  <si>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</si>
  <si>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</si>
  <si>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</si>
  <si>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</si>
  <si>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</si>
  <si>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</si>
  <si>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</si>
  <si>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</si>
  <si>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</si>
  <si>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</si>
  <si>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</si>
  <si>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</si>
  <si>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</si>
  <si>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</si>
  <si>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</si>
  <si>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</si>
  <si>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</si>
  <si>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</si>
  <si>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</si>
  <si>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</si>
  <si>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</si>
  <si>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</si>
  <si>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</si>
  <si>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</si>
  <si>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</si>
  <si>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</si>
  <si>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</si>
  <si>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</si>
  <si>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</si>
  <si>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</si>
  <si>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</si>
  <si>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</si>
  <si>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</si>
  <si>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</si>
  <si>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</si>
  <si>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</si>
  <si>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</si>
  <si>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</si>
  <si>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</si>
  <si>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</si>
  <si>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</si>
  <si>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</si>
  <si>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</si>
  <si>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</si>
  <si>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</si>
  <si>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</si>
  <si>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</si>
  <si>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</si>
  <si>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</si>
  <si>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</si>
  <si>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</si>
  <si>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</si>
  <si>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</si>
  <si>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</si>
  <si>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</si>
  <si>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</si>
  <si>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</si>
  <si>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</si>
  <si>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</si>
  <si>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</si>
  <si>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</si>
  <si>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</si>
  <si>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</si>
  <si>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</si>
  <si>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</si>
  <si>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</si>
  <si>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</si>
  <si>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</si>
  <si>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</si>
  <si>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</si>
  <si>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</si>
  <si>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</si>
  <si>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</si>
  <si>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</si>
  <si>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</si>
  <si>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</si>
  <si>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</si>
  <si>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</si>
  <si>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</si>
  <si>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</si>
  <si>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</si>
  <si>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</si>
  <si>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</si>
  <si>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</si>
  <si>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</si>
  <si>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</si>
  <si>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</si>
  <si>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</si>
  <si>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</si>
  <si>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</si>
  <si>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</si>
  <si>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</si>
  <si>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</si>
  <si>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</si>
  <si>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</si>
  <si>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</si>
  <si>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</si>
  <si>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</si>
  <si>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</si>
  <si>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</si>
  <si>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</si>
  <si>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</si>
  <si>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</si>
  <si>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</si>
  <si>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</si>
  <si>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PCM-20251024-00001227</t>
  </si>
  <si>
    <t>access issue as Usf area team will check at morning</t>
  </si>
  <si>
    <t>PCM-20251024-00001350</t>
  </si>
  <si>
    <t>120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</si>
  <si>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</si>
  <si>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</si>
  <si>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</si>
  <si>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</si>
  <si>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</si>
  <si>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</si>
  <si>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</si>
  <si>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</si>
  <si>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PCM-20251024-00001397</t>
  </si>
  <si>
    <t xml:space="preserve">Major </t>
  </si>
  <si>
    <t>Team moved ETA 50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</si>
</sst>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b/>
      <sz val="12"/>
      <color rgb="FF000000"/>
      <name val="Arial"/>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EEAF6"/>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36" fillId="21" borderId="1" xfId="0" applyFont="1" applyFill="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5" totalsRowShown="0" headerRowDxfId="174" dataDxfId="173" headerRowBorderDxfId="171" tableBorderDxfId="172" totalsRowBorderDxfId="170">
  <autoFilter ref="A1:L6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5" totalsRowShown="0" headerRowDxfId="157" dataDxfId="156" headerRowBorderDxfId="154" tableBorderDxfId="155" totalsRowBorderDxfId="153">
  <autoFilter ref="A1:CJ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2" totalsRowShown="0" headerRowDxfId="48" dataDxfId="47" headerRowBorderDxfId="45" tableBorderDxfId="46" totalsRowBorderDxfId="44">
  <autoFilter ref="A1:L23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9" totalsRowShown="0" headerRowDxfId="31" dataDxfId="30" headerRowBorderDxfId="28" tableBorderDxfId="29">
  <autoFilter ref="A1:L47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3" totalsRowShown="0" headerRowDxfId="15" dataDxfId="14" headerRowBorderDxfId="12" tableBorderDxfId="13">
  <autoFilter ref="A1:L14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5"/>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292.05113437499676</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11.556145949070924</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45954.999560300923</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45954.999560300923</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45954.999560300923</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45954.999560300923</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45954.999560300923</v>
      </c>
      <c r="H8" s="137"/>
      <c r="I8" s="135" t="str">
        <f>IFERROR(VLOOKUP(D8,DB!A:F,6,0),"")</f>
        <v/>
      </c>
      <c r="J8" s="135" t="str">
        <f>IFERROR(VLOOKUP(D8,DB!A:G,7,0),"")</f>
        <v/>
      </c>
      <c r="K8" s="139"/>
      <c r="L8" s="140" t="str">
        <f>IFERROR(VLOOKUP(D8,DB!A:I,9,0),"")</f>
        <v/>
      </c>
    </row>
    <row r="9" spans="1:15" ht="15" customHeight="1">
      <c r="A9" s="146"/>
      <c r="B9" s="147" t="str">
        <f>IFERROR(VLOOKUP(D9,DB!A:K,11,0),"")</f>
        <v/>
      </c>
      <c r="C9" s="147"/>
      <c r="D9" s="147"/>
      <c r="E9" s="148"/>
      <c r="F9" s="149"/>
      <c r="G9" s="150">
        <f ca="1">IFERROR(NOW()-F9,"")</f>
        <v>45954.999560300923</v>
      </c>
      <c r="H9" s="149"/>
      <c r="I9" s="147" t="str">
        <f>IFERROR(VLOOKUP(D9,DB!A:F,6,0),"")</f>
        <v/>
      </c>
      <c r="J9" s="147" t="str">
        <f>IFERROR(VLOOKUP(D9,DB!A:G,7,0),"")</f>
        <v/>
      </c>
      <c r="K9" s="151"/>
      <c r="L9" s="152" t="str">
        <f>IFERROR(VLOOKUP(D9,DB!A:I,9,0),"")</f>
        <v/>
      </c>
    </row>
    <row r="10" spans="1:15" ht="15" customHeight="1">
      <c r="A10" s="134"/>
      <c r="B10" s="135" t="str">
        <f>IFERROR(VLOOKUP(D10,DB!A:K,11,0),"")</f>
        <v/>
      </c>
      <c r="C10" s="135"/>
      <c r="D10" s="135"/>
      <c r="E10" s="136"/>
      <c r="F10" s="137"/>
      <c r="G10" s="138">
        <f ca="1">IFERROR(NOW()-F10,"")</f>
        <v>45954.999560300923</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45954.999560300923</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45954.999560300923</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45954.999560300923</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45954.999560300923</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45954.999560300923</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45954.999560300923</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45954.999560300923</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45954.999560300923</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45954.999560300923</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45954.999560300923</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45954.999560300923</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45954.999560300923</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45954.999560300923</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45954.999560300923</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45954.999560300923</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45954.999560300923</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45954.999560300923</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45954.999560300923</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45954.999560300923</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45954.999560300923</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45954.999560300923</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45954.999560300923</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45954.999560300923</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45954.999560300923</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45954.999560300923</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45954.999560300923</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45954.999560300923</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45954.999560300923</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45954.999560300923</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45954.999560300923</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45954.999560300923</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45954.999560300923</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45954.999560300923</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45954.999560300923</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45954.999560300923</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45954.999560300923</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45954.999560300923</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45954.999560300923</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45954.999560300923</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45954.999560300923</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45954.999560300923</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45954.999560300923</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45954.999560300923</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45954.999560300923</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45954.999560300923</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45954.999560300923</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45954.999560300923</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45954.999560300923</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45954.999560300923</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45954.999560300923</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45954.999560300923</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45954.999560300923</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45954.999560300923</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45954.999560300923</v>
      </c>
      <c r="H64" s="137"/>
      <c r="I64" s="135" t="str">
        <f>IFERROR(VLOOKUP(D64,DB!A:F,6,0),"")</f>
        <v/>
      </c>
      <c r="J64" s="135" t="str">
        <f>IFERROR(VLOOKUP(D64,DB!A:G,7,0),"")</f>
        <v/>
      </c>
      <c r="K64" s="139"/>
      <c r="L64" s="140" t="str">
        <f>IFERROR(VLOOKUP(D64,DB!A:I,9,0),"")</f>
        <v/>
      </c>
    </row>
    <row r="65" spans="1:12" ht="15" customHeight="1">
      <c r="A65" s="146"/>
      <c r="B65" s="147" t="str">
        <f>IFERROR(VLOOKUP(D65,DB!A:K,11,0),"")</f>
        <v/>
      </c>
      <c r="C65" s="147"/>
      <c r="D65" s="147"/>
      <c r="E65" s="148"/>
      <c r="F65" s="149"/>
      <c r="G65" s="150">
        <f ca="1">IFERROR(NOW()-F65,"")</f>
        <v>45954.999560300923</v>
      </c>
      <c r="H65" s="149"/>
      <c r="I65" s="147" t="str">
        <f>IFERROR(VLOOKUP(D65,DB!A:F,6,0),"")</f>
        <v/>
      </c>
      <c r="J65" s="147" t="str">
        <f>IFERROR(VLOOKUP(D65,DB!A:G,7,0),"")</f>
        <v/>
      </c>
      <c r="K65" s="151"/>
      <c r="L65" s="152" t="str">
        <f>IFERROR(VLOOKUP(D65,DB!A:I,9,0),"")</f>
        <v/>
      </c>
    </row>
  </sheetData>
  <customSheetViews>
    <customSheetView guid="{F6042A99-DD27-4453-835D-0834D95730CC}" filter="1" showAutoFilter="1">
      <pageMargins left="0" right="0" top="0" bottom="0" header="0" footer="0"/>
      <autoFilter ref="B1:M1" xr:uid="{1DF1FAA7-703D-4454-9161-2CC8DE6B4EA5}"/>
    </customSheetView>
  </customSheetViews>
  <dataValidations count="2">
    <dataValidation allowBlank="1" showInputMessage="1" showErrorMessage="1" sqref="E1" xr:uid="{5DBA255D-CDD9-49FB-AD3C-AF70AB4EE696}"/>
    <dataValidation type="list" allowBlank="1" showInputMessage="1" showErrorMessage="1" sqref="E2:E6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5"/>
  <sheetViews>
    <sheetView workbookViewId="0">
      <selection activeCell="E7" sqref="E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129.99972233796143</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10.503784837957937</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45954.999560300923</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45954.999560300923</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64"/>
      <c r="E7" s="115"/>
      <c r="F7" s="116"/>
      <c r="G7" s="117">
        <f ca="1">IFERROR(NOW()-F7,"-")</f>
        <v>45954.999560300923</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45954.999560300923</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45954.999560300923</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45954.999560300923</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45954.999560300923</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45954.999560300923</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45954.999560300923</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45954.999560300923</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45954.999560300923</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45954.999560300923</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45954.999560300923</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45954.999560300923</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45954.999560300923</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45954.999560300923</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45954.999560300923</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45954.999560300923</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45954.999560300923</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45954.999560300923</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45954.999560300923</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sheetData>
  <dataValidations count="2">
    <dataValidation allowBlank="1" showInputMessage="1" showErrorMessage="1" sqref="E1" xr:uid="{4D935161-CDD3-4592-B877-3FB59C99E142}"/>
    <dataValidation type="list" allowBlank="1" showInputMessage="1" showErrorMessage="1" sqref="E3:E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45954.999560300923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45954.999560300923</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45954.999560300923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45954.999560300923</v>
      </c>
      <c r="H5" s="22"/>
      <c r="I5" s="19" t="s">
        <v>39086</v>
      </c>
      <c r="J5" s="18" t="str">
        <f>IFERROR(VLOOKUP(D5,DB!A:G,7,0),"")</f>
        <v/>
      </c>
      <c r="K5" s="46"/>
      <c r="L5" s="23" t="str">
        <f>IFERROR(VLOOKUP(D5,DB!A:I,9,0),"")</f>
        <v/>
      </c>
    </row>
    <row r="6" spans="1:13" ht="15" customHeight="1">
      <c r="A6" s="19"/>
      <c r="B6" s="63" t="str">
        <f>IFERROR(VLOOKUP(D6,DB!A:K,11,0),"")</f>
        <v/>
      </c>
      <c r="C6" s="18"/>
      <c r="D6" s="18"/>
      <c r="E6" s="18"/>
      <c r="F6" s="20"/>
      <c r="G6" s="21">
        <f t="shared" ca="1" si="0"/>
        <v>45954.999560300923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45954.999560300923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45954.999560300923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45954.999560300923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45954.999560300923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45954.999560300923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45954.999560300923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45954.999560300923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45954.999560300923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45954.999560300923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45954.999560300923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45954.999560300923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45954.999560300923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45954.999560300923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45954.999560300923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45954.999560300923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45954.999560300923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45954.999560300923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45954.999560300923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45954.999560300923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45954.999560300923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45954.999560300923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45954.999560300923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45954.999560300923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45954.999560300923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45954.999560300923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45954.999560300923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45954.999560300923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45954.999560300923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45954.999560300923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45954.999560300923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45954.999560300923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45954.999560300923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45954.999560300923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45954.999560300923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45954.999560300923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45954.999560300923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45954.999560300923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45954.999560300923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45954.999560300923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45954.999560300923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45954.999560300923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45954.999560300923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45954.999560300923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45954.999560300923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45954.999560300923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45954.999560300923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45954.999560300923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45954.999560300923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45954.999560300923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45954.999560300923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45954.999560300923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45954.999560300923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45954.999560300923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45954.999560300923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45954.999560300923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45954.999560300923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45954.999560300923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45954.999560300923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45954.999560300923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45954.999560300923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45954.999560300923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45954.999560300923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45954.999560300923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45954.999560300923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45954.999560300923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45954.999560300923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45954.999560300923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45954.999560300923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45954.999560300923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45954.999560300923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45954.999560300923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45954.999560300923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45954.999560300923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45954.999560300923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45954.999560300923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45954.999560300923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45954.999560300923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45954.999560300923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45954.999560300923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45954.999560300923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45954.999560300923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45954.999560300923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45954.999560300923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45954.999560300923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45954.999560300923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45954.999560300923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45954.999560300923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45954.999560300923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45954.999560300923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45954.999560300923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45954.999560300923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45954.999560300923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45954.999560300923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45954.999560300923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45954.999560300923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45954.999560300923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45954.999560300923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45954.999560300923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45954.999560300923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45954.999560300923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45954.999560300923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45954.999560300923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45954.999560300923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45954.999560300923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45954.999560300923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45954.999560300923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45954.999560300923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45954.999560300923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45954.999560300923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45954.999560300923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45954.999560300923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45954.999560300923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45954.999560300923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45954.999560300923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45954.999560300923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45954.999560300923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45954.999560300923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45954.999560300923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45954.999560300923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45954.999560300923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45954.999560300923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45954.999560300923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45954.999560300923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45954.999560300923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45954.999560300923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45954.999560300923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45954.999560300923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45954.999560300923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45954.999560300923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45954.999560300923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45954.999560300923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45954.999560300923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45954.999560300923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45954.999560300923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45954.999560300923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45954.999560300923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45954.999560300923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45954.999560300923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45954.999560300923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45954.999560300923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45954.999560300923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45954.999560300923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45954.999560300923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45954.999560300923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45954.999560300923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45954.999560300923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45954.999560300923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45954.999560300923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45954.999560300923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45954.999560300923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45954.999560300923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45954.999560300923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45954.999560300923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45954.999560300923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45954.999560300923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45954.999560300923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45954.999560300923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45954.999560300923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45954.999560300923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45954.999560300923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45954.999560300923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45954.999560300923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45954.999560300923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45954.999560300923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45954.999560300923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45954.999560300923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45954.999560300923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45954.999560300923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45954.999560300923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45954.999560300923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45954.999560300923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45954.999560300923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45954.999560300923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45954.999560300923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45954.999560300923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45954.999560300923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45954.999560300923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45954.999560300923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45954.999560300923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45954.999560300923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45954.999560300923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45954.999560300923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45954.999560300923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45954.999560300923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45954.999560300923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45954.999560300923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45954.999560300923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45954.999560300923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45954.999560300923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45954.999560300923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45954.999560300923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45954.999560300923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45954.999560300923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45954.999560300923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45954.999560300923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45954.999560300923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45954.999560300923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45954.999560300923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45954.999560300923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45954.999560300923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45954.999560300923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45954.999560300923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45954.999560300923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45954.999560300923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45954.999560300923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45954.999560300923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45954.999560300923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45954.999560300923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45954.999560300923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45954.999560300923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45954.999560300923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45954.999560300923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45954.999560300923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45954.999560300923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45954.999560300923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45954.999560300923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45954.999560300923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45954.999560300923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45954.999560300923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45954.999560300923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45954.999560300923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45954.999560300923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45954.999560300923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45954.999560300923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45954.999560300923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45954.999560300923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45954.999560300923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45954.999560300923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45954.999560300923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45954.999560300923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45954.999560300923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45954.999560300923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45954.999560300923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45954.999560300923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45954.999560300923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45954.999560300923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45954.999560300923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45954.999560300923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45954.999560300923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45954.999560300923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45954.999560300923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45954.999560300923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45954.999560300923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45954.999560300923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45954.999560300923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45954.999560300923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45954.999560300923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45954.999560300923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45954.999560300923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45954.999560300923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45954.999560300923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45954.999560300923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45954.999560300923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45954.999560300923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45954.999560300923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45954.999560300923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45954.999560300923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45954.999560300923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45954.999560300923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45954.999560300923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45954.999560300923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45954.999560300923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45954.999560300923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45954.999560300923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45954.999560300923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45954.999560300923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45954.999560300923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45954.999560300923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45954.999560300923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45954.999560300923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45954.999560300923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45954.999560300923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45954.999560300923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45954.999560300923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45954.999560300923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45954.999560300923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45954.999560300923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45954.999560300923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45954.999560300923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45954.999560300923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45954.999560300923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45954.999560300923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45954.999560300923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45954.999560300923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45954.999560300923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45954.999560300923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45954.999560300923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45954.999560300923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45954.999560300923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45954.999560300923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45954.999560300923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45954.999560300923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45954.999560300923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45954.999560300923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45954.999560300923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45954.999560300923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45954.999560300923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45954.999560300923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45954.999560300923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45954.999560300923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45954.999560300923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45954.999560300923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45954.999560300923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45954.999560300923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45954.999560300923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45954.999560300923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45954.999560300923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45954.999560300923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45954.999560300923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45954.999560300923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45954.999560300923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45954.999560300923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45954.999560300923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45954.999560300923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45954.999560300923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45954.999560300923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45954.999560300923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45954.999560300923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45954.999560300923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45954.999560300923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45954.999560300923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45954.999560300923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45954.999560300923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45954.999560300923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45954.999560300923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45954.999560300923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45954.999560300923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45954.999560300923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45954.999560300923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45954.999560300923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45954.999560300923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45954.999560300923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45954.999560300923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45954.999560300923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45954.999560300923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45954.999560300923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45954.999560300923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45954.999560300923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45954.999560300923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45954.999560300923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45954.999560300923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45954.999560300923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45954.999560300923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45954.999560300923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45954.999560300923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45954.999560300923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45954.999560300923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45954.999560300923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45954.999560300923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45954.999560300923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45954.999560300923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45954.999560300923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45954.999560300923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45954.999560300923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45954.999560300923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45954.999560300923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45954.999560300923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45954.999560300923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45954.999560300923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45954.999560300923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45954.999560300923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45954.999560300923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45954.999560300923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45954.999560300923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45954.999560300923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45954.999560300923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45954.999560300923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45954.999560300923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45954.999560300923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45954.999560300923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45954.999560300923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45954.999560300923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45954.999560300923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45954.999560300923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45954.999560300923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45954.999560300923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45954.999560300923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45954.999560300923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45954.999560300923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45954.999560300923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45954.999560300923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45954.999560300923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45954.999560300923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45954.999560300923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45954.999560300923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45954.999560300923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45954.999560300923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45954.999560300923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45954.999560300923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45954.999560300923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45954.999560300923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45954.999560300923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45954.999560300923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45954.999560300923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45954.999560300923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45954.999560300923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45954.999560300923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45954.999560300923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45954.999560300923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45954.999560300923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45954.999560300923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45954.999560300923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45954.999560300923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45954.999560300923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45954.999560300923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45954.999560300923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45954.999560300923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45954.999560300923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45954.999560300923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45954.999560300923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45954.999560300923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45954.999560300923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45954.999560300923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45954.999560300923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45954.999560300923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45954.999560300923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45954.999560300923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45954.999560300923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45954.999560300923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45954.999560300923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45954.999560300923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45954.999560300923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45954.999560300923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45954.999560300923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45954.999560300923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45954.999560300923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45954.999560300923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45954.999560300923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45954.999560300923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45954.999560300923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45954.999560300923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45954.999560300923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45954.999560300923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45954.999560300923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45954.999560300923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45954.999560300923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45954.999560300923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45954.999560300923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45954.999560300923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45954.999560300923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45954.999560300923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45954.999560300923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45954.999560300923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45954.999560300923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45954.999560300923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45954.999560300923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45954.999560300923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45954.999560300923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45954.999560300923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45954.999560300923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45954.999560300923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45954.999560300923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45954.999560300923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45954.999560300923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45954.999560300923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45954.999560300923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45954.999560300923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45954.999560300923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45954.999560300923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45954.999560300923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45954.999560300923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45954.999560300923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45954.999560300923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45954.999560300923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45954.999560300923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45954.999560300923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45954.999560300923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45954.999560300923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45954.999560300923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45954.999560300923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45954.999560300923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45954.999560300923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45954.999560300923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45954.999560300923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45954.999560300923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45954.999560300923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45954.999560300923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45954.999560300923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45954.999560300923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45954.999560300923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45954.999560300923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45954.999560300923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45954.999560300923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45954.999560300923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45954.999560300923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45954.999560300923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45954.999560300923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45954.999560300923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45954.999560300923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45954.999560300923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45954.999560300923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45954.999560300923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45954.999560300923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45954.999560300923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45954.999560300923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45954.999560300923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45954.999560300923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45954.999560300923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45954.999560300923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45954.999560300923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45954.999560300923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45954.999560300923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45954.999560300923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45954.999560300923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45954.999560300923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45954.999560300923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45954.999560300923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45954.999560300923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45954.999560300923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45954.999560300923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45954.999560300923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45954.999560300923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45954.999560300923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45954.999560300923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45954.999560300923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45954.999560300923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45954.999560300923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45954.999560300923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45954.999560300923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45954.999560300923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45954.999560300923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45954.999560300923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45954.999560300923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45954.999560300923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45954.999560300923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45954.999560300923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45954.999560300923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45954.999560300923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45954.999560300923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45954.999560300923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45954.999560300923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45954.999560300923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45954.999560300923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45954.999560300923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45954.999560300923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45954.999560300923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45954.999560300923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45954.999560300923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45954.999560300923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45954.999560300923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45954.999560300923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45954.999560300923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45954.999560300923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45954.999560300923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45954.999560300923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45954.999560300923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45954.999560300923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45954.999560300923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45954.999560300923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45954.999560300923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45954.999560300923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45954.999560300923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45954.999560300923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45954.999560300923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45954.999560300923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45954.999560300923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45954.999560300923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45954.999560300923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45954.999560300923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45954.999560300923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45954.999560300923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45954.999560300923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45954.999560300923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45954.999560300923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45954.999560300923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45954.999560300923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45954.999560300923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45954.999560300923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45954.999560300923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45954.999560300923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45954.999560300923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45954.999560300923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45954.999560300923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45954.999560300923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45954.999560300923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45954.999560300923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45954.999560300923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45954.999560300923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45954.999560300923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45954.999560300923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45954.999560300923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45954.999560300923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45954.999560300923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45954.999560300923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45954.999560300923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45954.999560300923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45954.999560300923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45954.999560300923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45954.999560300923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45954.999560300923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45954.999560300923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45954.999560300923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45954.999560300923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45954.999560300923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45954.999560300923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45954.999560300923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45954.999560300923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45954.999560300923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45954.999560300923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45954.999560300923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45954.999560300923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45954.999560300923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45954.999560300923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45954.999560300923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45954.999560300923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45954.999560300923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45954.999560300923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45954.999560300923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45954.999560300923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45954.999560300923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45954.999560300923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45954.999560300923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45954.999560300923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45954.999560300923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45954.999560300923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45954.999560300923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45954.999560300923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45954.999560300923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45954.999560300923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45954.999560300923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45954.999560300923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45954.999560300923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45954.999560300923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45954.999560300923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45954.999560300923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45954.999560300923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45954.999560300923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45954.999560300923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45954.999560300923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45954.999560300923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45954.999560300923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45954.999560300923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45954.999560300923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45954.999560300923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45954.999560300923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45954.999560300923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45954.999560300923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45954.999560300923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45954.999560300923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45954.999560300923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45954.999560300923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45954.999560300923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45954.999560300923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45954.999560300923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45954.999560300923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45954.999560300923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45954.999560300923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45954.999560300923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45954.999560300923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45954.999560300923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45954.999560300923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45954.999560300923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45954.999560300923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45954.999560300923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45954.999560300923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45954.999560300923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45954.999560300923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45954.999560300923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45954.999560300923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45954.999560300923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45954.999560300923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45954.999560300923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45954.999560300923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45954.999560300923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45954.999560300923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45954.999560300923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45954.999560300923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45954.999560300923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45954.999560300923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45954.999560300923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45954.999560300923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45954.999560300923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45954.999560300923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45954.999560300923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45954.999560300923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45954.999560300923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45954.999560300923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45954.999560300923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45954.999560300923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45954.999560300923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45954.999560300923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45954.999560300923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45954.999560300923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45954.999560300923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45954.999560300923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45954.999560300923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45954.999560300923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45954.999560300923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45954.999560300923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45954.999560300923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45954.999560300923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45954.999560300923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45954.999560300923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45954.999560300923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45954.999560300923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45954.999560300923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45954.999560300923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45954.999560300923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45954.999560300923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45954.999560300923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45954.999560300923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45954.999560300923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45954.999560300923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45954.999560300923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45954.999560300923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45954.999560300923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45954.999560300923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45954.999560300923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45954.999560300923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45954.999560300923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45954.999560300923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45954.999560300923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45954.999560300923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45954.999560300923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45954.999560300923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45954.999560300923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45954.999560300923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45954.999560300923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45954.999560300923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45954.999560300923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45954.999560300923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45954.999560300923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45954.999560300923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45954.999560300923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45954.999560300923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45954.999560300923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45954.999560300923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45954.999560300923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45954.999560300923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45954.999560300923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45954.999560300923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45954.999560300923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45954.999560300923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45954.999560300923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45954.999560300923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45954.999560300923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45954.999560300923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45954.999560300923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45954.999560300923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45954.999560300923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45954.999560300923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45954.999560300923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45954.999560300923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45954.999560300923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45954.999560300923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45954.999560300923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45954.999560300923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45954.999560300923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45954.999560300923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45954.999560300923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45954.999560300923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45954.999560300923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45954.999560300923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45954.999560300923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45954.999560300923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45954.999560300923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45954.999560300923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45954.999560300923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45954.999560300923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45954.999560300923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45954.999560300923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45954.999560300923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45954.999560300923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45954.999560300923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45954.999560300923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45954.999560300923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45954.999560300923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45954.999560300923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45954.999560300923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45954.999560300923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45954.999560300923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45954.999560300923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45954.999560300923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45954.999560300923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45954.999560300923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45954.999560300923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45954.999560300923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45954.999560300923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45954.999560300923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45954.999560300923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45954.999560300923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45954.999560300923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45954.999560300923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45954.999560300923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45954.999560300923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45954.999560300923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45954.999560300923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45954.999560300923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45954.999560300923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45954.999560300923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45954.999560300923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45954.999560300923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45954.999560300923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45954.999560300923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45954.999560300923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45954.999560300923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45954.999560300923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45954.999560300923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45954.999560300923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45954.999560300923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45954.999560300923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45954.999560300923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45954.999560300923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45954.999560300923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45954.999560300923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45954.999560300923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45954.999560300923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45954.999560300923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45954.999560300923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45954.999560300923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45954.999560300923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45954.999560300923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45954.999560300923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45954.999560300923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45954.999560300923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45954.999560300923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45954.999560300923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45954.999560300923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45954.999560300923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45954.999560300923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45954.999560300923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45954.999560300923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45954.999560300923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45954.999560300923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45954.999560300923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45954.999560300923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45954.999560300923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45954.999560300923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45954.999560300923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45954.999560300923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45954.999560300923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45954.999560300923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45954.999560300923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45954.999560300923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45954.999560300923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45954.999560300923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45954.999560300923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45954.999560300923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45954.999560300923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45954.999560300923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45954.999560300923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45954.999560300923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45954.999560300923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45954.999560300923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45954.999560300923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45954.999560300923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45954.999560300923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45954.999560300923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45954.999560300923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45954.999560300923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45954.999560300923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45954.999560300923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45954.999560300923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45954.999560300923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45954.999560300923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45954.999560300923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45954.999560300923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45954.999560300923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45954.999560300923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45954.999560300923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45954.999560300923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45954.999560300923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45954.999560300923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45954.999560300923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45954.999560300923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45954.999560300923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45954.999560300923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45954.999560300923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45954.999560300923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45954.999560300923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45954.999560300923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45954.999560300923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45954.999560300923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45954.999560300923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45954.999560300923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45954.999560300923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45954.999560300923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45954.999560300923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45954.999560300923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45954.999560300923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45954.999560300923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45954.999560300923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45954.999560300923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45954.999560300923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45954.999560300923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45954.999560300923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45954.999560300923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45954.999560300923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45954.999560300923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45954.999560300923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45954.999560300923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45954.999560300923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45954.999560300923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45954.999560300923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45954.999560300923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45954.999560300923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45954.999560300923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45954.999560300923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45954.999560300923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45954.999560300923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45954.999560300923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45954.999560300923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45954.999560300923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45954.999560300923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45954.999560300923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45954.999560300923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45954.999560300923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45954.999560300923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45954.999560300923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45954.999560300923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45954.999560300923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45954.999560300923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45954.999560300923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45954.999560300923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45954.999560300923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45954.999560300923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45954.999560300923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45954.999560300923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45954.999560300923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45954.999560300923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45954.999560300923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45954.999560300923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45954.999560300923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45954.999560300923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45954.999560300923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45954.999560300923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45954.999560300923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45954.999560300923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45954.999560300923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45954.999560300923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45954.999560300923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45954.999560300923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45954.999560300923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45954.999560300923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45954.999560300923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45954.999560300923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45954.999560300923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45954.999560300923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45954.999560300923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45954.999560300923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45954.999560300923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45954.999560300923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45954.999560300923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45954.999560300923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45954.999560300923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45954.999560300923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45954.999560300923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45954.999560300923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45954.999560300923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45954.999560300923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45954.999560300923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45954.999560300923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45954.999560300923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45954.999560300923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45954.999560300923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45954.999560300923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45954.999560300923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45954.999560300923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45954.999560300923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45954.999560300923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45954.999560300923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45954.999560300923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45954.999560300923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45954.999560300923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45954.999560300923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45954.999560300923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45954.999560300923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45954.999560300923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45954.999560300923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45954.999560300923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45954.999560300923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45954.999560300923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45954.999560300923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45954.999560300923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45954.999560300923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45954.999560300923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45954.999560300923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45954.999560300923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45954.999560300923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45954.999560300923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45954.999560300923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45954.999560300923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45954.999560300923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45954.999560300923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45954.999560300923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45954.999560300923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45954.999560300923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45954.999560300923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45954.999560300923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45954.999560300923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45954.999560300923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45954.999560300923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45954.999560300923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45954.999560300923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45954.999560300923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45954.999560300923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45954.999560300923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45954.999560300923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45954.999560300923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45954.999560300923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45954.999560300923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45954.999560300923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45954.999560300923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45954.999560300923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45954.999560300923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45954.999560300923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45954.999560300923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45954.999560300923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45954.999560300923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45954.999560300923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45954.999560300923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45954.999560300923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45954.999560300923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45954.999560300923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45954.999560300923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45954.999560300923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45954.999560300923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45954.999560300923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45954.999560300923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45954.999560300923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45954.999560300923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45954.999560300923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45954.999560300923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45954.999560300923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45954.999560300923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45954.999560300923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45954.999560300923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45954.999560300923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45954.999560300923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45954.999560300923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45954.999560300923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45954.999560300923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45954.999560300923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45954.999560300923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45954.999560300923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45954.999560300923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45954.999560300923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45954.999560300923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45954.999560300923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45954.999560300923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45954.999560300923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45954.999560300923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45954.999560300923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45954.999560300923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45954.999560300923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45954.999560300923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45954.999560300923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45954.999560300923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45954.999560300923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45954.999560300923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45954.999560300923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45954.999560300923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45954.999560300923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45954.999560300923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45954.999560300923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45954.999560300923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45954.999560300923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45954.999560300923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45954.999560300923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45954.999560300923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45954.999560300923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45954.999560300923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45954.999560300923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45954.999560300923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45954.999560300923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45954.999560300923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45954.999560300923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45954.999560300923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45954.999560300923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45954.999560300923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45954.999560300923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45954.999560300923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45954.999560300923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45954.999560300923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45954.999560300923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45954.999560300923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45954.999560300923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45954.999560300923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45954.999560300923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45954.999560300923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45954.999560300923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45954.999560300923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45954.999560300923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45954.999560300923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45954.999560300923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45954.999560300923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45954.999560300923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45954.999560300923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45954.999560300923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45954.999560300923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45954.999560300923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45954.999560300923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45954.999560300923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45954.999560300923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45954.999560300923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45954.999560300923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45954.999560300923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45954.999560300923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45954.999560300923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45954.999560300923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45954.999560300923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45954.999560300923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45954.999560300923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45954.999560300923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45954.999560300923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45954.999560300923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45954.999560300923</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45954.999560300923</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45954.999560300923</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45954.999560300923</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45954.999560300923</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45954.999560300923</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45954.999560300923</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45954.999560300923</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45954.999560300923</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45954.999560300923</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2"/>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251.5188427083267</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94" t="s">
        <v>27420</v>
      </c>
      <c r="E3" s="99" t="s">
        <v>38998</v>
      </c>
      <c r="F3" s="124">
        <v>45953.634722222225</v>
      </c>
      <c r="G3" s="125">
        <f ca="1">IFERROR(NOW()-F3,"")</f>
        <v>1.3648380786980852</v>
      </c>
      <c r="H3" s="124">
        <v>45953.546631944446</v>
      </c>
      <c r="I3" s="120" t="str">
        <f>IFERROR(VLOOKUP(D3,DB!A:F,6,0),"")</f>
        <v>SCECO</v>
      </c>
      <c r="J3" s="120" t="str">
        <f>IFERROR(VLOOKUP(D3,DB!A:G,7,0),"")</f>
        <v>Dead</v>
      </c>
      <c r="K3" s="126" t="s">
        <v>39090</v>
      </c>
      <c r="L3" s="122" t="str">
        <f>IFERROR(VLOOKUP(D3,DB!A:I,9,0),"")</f>
        <v>Latis</v>
      </c>
    </row>
    <row r="4" spans="1:16" ht="15" customHeight="1">
      <c r="A4" s="120" t="s">
        <v>39091</v>
      </c>
      <c r="B4" s="120" t="str">
        <f>IFERROR(VLOOKUP(D4,DB!A:K,11,0),"")</f>
        <v>R4</v>
      </c>
      <c r="C4" s="121">
        <v>1</v>
      </c>
      <c r="D4" s="122" t="s">
        <v>36278</v>
      </c>
      <c r="E4" s="99" t="s">
        <v>38998</v>
      </c>
      <c r="F4" s="124">
        <v>45954.863888888889</v>
      </c>
      <c r="G4" s="125">
        <f ca="1">IFERROR(NOW()-F4,"")</f>
        <v>0.13567141203384381</v>
      </c>
      <c r="H4" s="124">
        <v>45954.858275462961</v>
      </c>
      <c r="I4" s="120" t="str">
        <f>IFERROR(VLOOKUP(D4,DB!A:F,6,0),"")</f>
        <v>Generator-SG</v>
      </c>
      <c r="J4" s="120" t="str">
        <f>IFERROR(VLOOKUP(D4,DB!A:G,7,0),"")</f>
        <v>Dead</v>
      </c>
      <c r="K4" s="126" t="s">
        <v>39092</v>
      </c>
      <c r="L4" s="122" t="str">
        <f>IFERROR(VLOOKUP(D4,DB!A:I,9,0),"")</f>
        <v>Latis</v>
      </c>
    </row>
    <row r="5" spans="1:16" ht="15" customHeight="1">
      <c r="A5" s="120" t="s">
        <v>39093</v>
      </c>
      <c r="B5" s="120" t="str">
        <f>IFERROR(VLOOKUP(D5,DB!A:K,11,0),"")</f>
        <v>R4</v>
      </c>
      <c r="C5" s="121">
        <v>5</v>
      </c>
      <c r="D5" s="122" t="s">
        <v>23357</v>
      </c>
      <c r="E5" s="99" t="s">
        <v>39079</v>
      </c>
      <c r="F5" s="124">
        <v>45954.955555555556</v>
      </c>
      <c r="G5" s="125">
        <f ca="1">IFERROR(NOW()-F5,"")</f>
        <v>4.4004745366692077E-2</v>
      </c>
      <c r="H5" s="124">
        <v>45954.950370370374</v>
      </c>
      <c r="I5" s="120" t="str">
        <f>IFERROR(VLOOKUP(D5,DB!A:F,6,0),"")</f>
        <v>Generator-DG</v>
      </c>
      <c r="J5" s="120" t="str">
        <f>IFERROR(VLOOKUP(D5,DB!A:G,7,0),"")</f>
        <v>Good</v>
      </c>
      <c r="K5" s="126" t="s">
        <v>39094</v>
      </c>
      <c r="L5" s="122" t="str">
        <f>IFERROR(VLOOKUP(D5,DB!A:I,9,0),"")</f>
        <v>Latis</v>
      </c>
    </row>
    <row r="6" spans="1:16" ht="15" customHeight="1">
      <c r="A6" s="120"/>
      <c r="B6" s="120" t="str">
        <f>IFERROR(VLOOKUP(D6,DB!A:K,11,0),"")</f>
        <v/>
      </c>
      <c r="C6" s="121"/>
      <c r="D6" s="94"/>
      <c r="E6" s="99"/>
      <c r="F6" s="124"/>
      <c r="G6" s="125">
        <f ca="1">IFERROR(NOW()-F6,"")</f>
        <v>45954.999560300923</v>
      </c>
      <c r="H6" s="124"/>
      <c r="I6" s="120" t="str">
        <f>IFERROR(VLOOKUP(D6,DB!A:F,6,0),"")</f>
        <v/>
      </c>
      <c r="J6" s="120" t="str">
        <f>IFERROR(VLOOKUP(D6,DB!A:G,7,0),"")</f>
        <v/>
      </c>
      <c r="K6" s="126"/>
      <c r="L6" s="122" t="str">
        <f>IFERROR(VLOOKUP(D6,DB!A:I,9,0),"")</f>
        <v/>
      </c>
    </row>
    <row r="7" spans="1:16" ht="15" customHeight="1">
      <c r="A7" s="120"/>
      <c r="B7" s="120" t="str">
        <f>IFERROR(VLOOKUP(D7,DB!A:K,11,0),"")</f>
        <v/>
      </c>
      <c r="C7" s="121"/>
      <c r="D7" s="94"/>
      <c r="E7" s="99"/>
      <c r="F7" s="124"/>
      <c r="G7" s="125">
        <f ca="1">IFERROR(NOW()-F7,"")</f>
        <v>45954.999560300923</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45954.999560300923</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45954.999560300923</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45954.999560300923</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45954.999560300923</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45954.999560300923</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45954.999560300923</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45954.999560300923</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99"/>
      <c r="F15" s="124"/>
      <c r="G15" s="125">
        <f ca="1">IFERROR(NOW()-F15,"")</f>
        <v>45954.999560300923</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45954.999560300923</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62"/>
      <c r="E17" s="99"/>
      <c r="F17" s="124"/>
      <c r="G17" s="125">
        <f ca="1">IFERROR(NOW()-F17,"")</f>
        <v>45954.999560300923</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45954.999560300923</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45954.999560300923</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63"/>
      <c r="E20" s="99"/>
      <c r="F20" s="124"/>
      <c r="G20" s="125">
        <f ca="1">IFERROR(NOW()-F20,"")</f>
        <v>45954.999560300923</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99"/>
      <c r="F21" s="124"/>
      <c r="G21" s="125">
        <f ca="1">IFERROR(NOW()-F21,"")</f>
        <v>45954.999560300923</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99"/>
      <c r="F22" s="124"/>
      <c r="G22" s="125">
        <f ca="1">IFERROR(NOW()-F22,"")</f>
        <v>45954.999560300923</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45954.999560300923</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45954.999560300923</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45954.999560300923</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45954.999560300923</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45954.999560300923</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45954.999560300923</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45954.999560300923</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45954.999560300923</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45954.999560300923</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45954.999560300923</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45954.999560300923</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45954.999560300923</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45954.999560300923</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45954.999560300923</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45954.999560300923</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45954.999560300923</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45954.999560300923</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45954.999560300923</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45954.999560300923</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45954.999560300923</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45954.999560300923</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45954.999560300923</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45954.999560300923</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45954.999560300923</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45954.999560300923</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45954.999560300923</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45954.999560300923</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45954.999560300923</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45954.999560300923</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45954.999560300923</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45954.999560300923</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45954.999560300923</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45954.999560300923</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45954.999560300923</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45954.999560300923</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45954.999560300923</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45954.999560300923</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45954.999560300923</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45954.999560300923</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45954.999560300923</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45954.999560300923</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45954.999560300923</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45954.999560300923</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45954.999560300923</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45954.999560300923</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45954.999560300923</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45954.999560300923</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45954.999560300923</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45954.999560300923</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45954.999560300923</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45954.999560300923</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45954.999560300923</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45954.999560300923</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45954.999560300923</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45954.999560300923</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45954.999560300923</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45954.999560300923</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45954.999560300923</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45954.999560300923</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45954.999560300923</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45954.999560300923</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45954.999560300923</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45954.999560300923</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45954.999560300923</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45954.999560300923</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45954.999560300923</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45954.999560300923</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45954.999560300923</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45954.999560300923</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45954.999560300923</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45954.999560300923</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45954.999560300923</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45954.999560300923</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45954.999560300923</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45954.999560300923</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45954.999560300923</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45954.999560300923</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45954.999560300923</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45954.999560300923</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45954.999560300923</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45954.999560300923</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45954.999560300923</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45954.999560300923</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45954.999560300923</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45954.999560300923</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45954.999560300923</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45954.999560300923</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45954.999560300923</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45954.999560300923</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45954.999560300923</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45954.999560300923</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45954.999560300923</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45954.999560300923</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45954.999560300923</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45954.999560300923</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45954.999560300923</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45954.999560300923</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45954.999560300923</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45954.999560300923</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45954.999560300923</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45954.999560300923</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45954.999560300923</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45954.999560300923</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45954.999560300923</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45954.999560300923</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45954.999560300923</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45954.999560300923</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45954.999560300923</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45954.999560300923</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45954.999560300923</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45954.999560300923</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45954.999560300923</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45954.999560300923</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45954.999560300923</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45954.999560300923</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45954.999560300923</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45954.999560300923</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45954.999560300923</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45954.999560300923</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45954.999560300923</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45954.999560300923</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45954.999560300923</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45954.999560300923</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45954.999560300923</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45954.999560300923</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45954.999560300923</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45954.999560300923</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45954.999560300923</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45954.999560300923</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45954.999560300923</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45954.999560300923</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45954.999560300923</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45954.999560300923</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45954.999560300923</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45954.999560300923</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45954.999560300923</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45954.999560300923</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45954.999560300923</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45954.999560300923</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45954.999560300923</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45954.999560300923</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45954.999560300923</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45954.999560300923</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45954.999560300923</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45954.999560300923</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45954.999560300923</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45954.999560300923</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45954.999560300923</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45954.999560300923</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45954.999560300923</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45954.999560300923</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45954.999560300923</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45954.999560300923</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45954.999560300923</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45954.999560300923</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45954.999560300923</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45954.999560300923</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45954.999560300923</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45954.999560300923</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45954.999560300923</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45954.999560300923</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45954.999560300923</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45954.999560300923</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45954.999560300923</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45954.999560300923</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45954.999560300923</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45954.999560300923</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45954.999560300923</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45954.999560300923</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45954.999560300923</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45954.999560300923</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45954.999560300923</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45954.999560300923</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45954.999560300923</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45954.999560300923</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45954.999560300923</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45954.999560300923</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45954.999560300923</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45954.999560300923</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45954.999560300923</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45954.999560300923</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45954.999560300923</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45954.999560300923</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45954.999560300923</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45954.999560300923</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45954.999560300923</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45954.999560300923</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45954.999560300923</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45954.999560300923</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45954.999560300923</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45954.999560300923</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45954.999560300923</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45954.999560300923</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45954.999560300923</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45954.999560300923</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45954.999560300923</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45954.999560300923</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45954.999560300923</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45954.999560300923</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45954.999560300923</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45954.999560300923</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45954.999560300923</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45954.999560300923</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45954.999560300923</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45954.999560300923</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45954.999560300923</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45954.999560300923</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45954.999560300923</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45954.999560300923</v>
      </c>
      <c r="H231" s="124"/>
      <c r="I231" s="120" t="str">
        <f>IFERROR(VLOOKUP(D231,DB!A:F,6,0),"")</f>
        <v/>
      </c>
      <c r="J231" s="120" t="str">
        <f>IFERROR(VLOOKUP(D231,DB!A:G,7,0),"")</f>
        <v/>
      </c>
      <c r="K231" s="126"/>
      <c r="L231" s="122" t="str">
        <f>IFERROR(VLOOKUP(D231,DB!A:I,9,0),"")</f>
        <v/>
      </c>
    </row>
    <row r="232" spans="1:12" ht="15" customHeight="1">
      <c r="A232" s="127"/>
      <c r="B232" s="127" t="str">
        <f>IFERROR(VLOOKUP(D232,DB!A:K,11,0),"")</f>
        <v/>
      </c>
      <c r="C232" s="128"/>
      <c r="D232" s="129"/>
      <c r="E232" s="130"/>
      <c r="F232" s="131"/>
      <c r="G232" s="132">
        <f ca="1">IFERROR(NOW()-F232,"")</f>
        <v>45954.999560300923</v>
      </c>
      <c r="H232" s="131"/>
      <c r="I232" s="127" t="str">
        <f>IFERROR(VLOOKUP(D232,DB!A:F,6,0),"")</f>
        <v/>
      </c>
      <c r="J232" s="127" t="str">
        <f>IFERROR(VLOOKUP(D232,DB!A:G,7,0),"")</f>
        <v/>
      </c>
      <c r="K232" s="133"/>
      <c r="L232" s="129" t="str">
        <f>IFERROR(VLOOKUP(D232,DB!A:I,9,0),"")</f>
        <v/>
      </c>
    </row>
  </sheetData>
  <dataValidations count="2">
    <dataValidation allowBlank="1" showInputMessage="1" showErrorMessage="1" sqref="E1" xr:uid="{A4F81451-56CC-4543-9497-104C4E44EE4B}"/>
    <dataValidation type="list" allowBlank="1" showInputMessage="1" showErrorMessage="1" sqref="E2:E2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9"/>
  <sheetViews>
    <sheetView tabSelected="1" workbookViewId="0">
      <selection activeCell="K7" sqref="K7"/>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63.167500115734583</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39079</v>
      </c>
      <c r="F3" s="38">
        <v>45926.188877314817</v>
      </c>
      <c r="G3" s="145">
        <f t="shared" ref="G3" ca="1" si="0">IFERROR(NOW()-F3,"")</f>
        <v>28.810682986106258</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39079</v>
      </c>
      <c r="F4" s="154">
        <v>45948.661111111112</v>
      </c>
      <c r="G4" s="155">
        <f ca="1">IFERROR(NOW()-F4,"")</f>
        <v>6.3384491898104898</v>
      </c>
      <c r="H4" s="154">
        <v>45948.661111111112</v>
      </c>
      <c r="I4" s="153" t="str">
        <f>IFERROR(VLOOKUP(D4,DB!A:F,6,0),"")</f>
        <v>SCECO</v>
      </c>
      <c r="J4" s="153" t="str">
        <f>IFERROR(VLOOKUP(D4,DB!A:G,7,0),"")</f>
        <v>Dead</v>
      </c>
      <c r="K4" s="153" t="s">
        <v>39100</v>
      </c>
      <c r="L4" s="153" t="str">
        <f>IFERROR(VLOOKUP(D4,DB!A:I,9,0),"")</f>
        <v>Latis</v>
      </c>
    </row>
    <row r="5" spans="1:13" ht="30.75">
      <c r="A5" s="153" t="s">
        <v>39101</v>
      </c>
      <c r="B5" s="153" t="str">
        <f>IFERROR(VLOOKUP(D5,DB!A:K,11,0),"")</f>
        <v>R5</v>
      </c>
      <c r="C5" s="153">
        <v>1</v>
      </c>
      <c r="D5" s="153" t="s">
        <v>35526</v>
      </c>
      <c r="E5" s="153" t="s">
        <v>38998</v>
      </c>
      <c r="F5" s="154">
        <v>45954.449641203704</v>
      </c>
      <c r="G5" s="155">
        <f ca="1">IFERROR(NOW()-F5,"")</f>
        <v>0.5499190972186625</v>
      </c>
      <c r="H5" s="154">
        <v>45954.369560185187</v>
      </c>
      <c r="I5" s="153" t="str">
        <f>IFERROR(VLOOKUP(D5,DB!A:F,6,0),"")</f>
        <v>SCECO</v>
      </c>
      <c r="J5" s="153" t="str">
        <f>IFERROR(VLOOKUP(D5,DB!A:G,7,0),"")</f>
        <v>Good</v>
      </c>
      <c r="K5" s="153" t="s">
        <v>39102</v>
      </c>
      <c r="L5" s="153" t="str">
        <f>IFERROR(VLOOKUP(D5,DB!A:I,9,0),"")</f>
        <v>Latis</v>
      </c>
    </row>
    <row r="6" spans="1:13" ht="15">
      <c r="A6" s="153" t="s">
        <v>39103</v>
      </c>
      <c r="B6" s="153" t="str">
        <f>IFERROR(VLOOKUP(D6,DB!A:K,11,0),"")</f>
        <v>R5</v>
      </c>
      <c r="C6" s="153">
        <v>1</v>
      </c>
      <c r="D6" s="153" t="s">
        <v>28964</v>
      </c>
      <c r="E6" s="153" t="s">
        <v>39104</v>
      </c>
      <c r="F6" s="154">
        <v>45954.997210648151</v>
      </c>
      <c r="G6" s="155">
        <f ca="1">IFERROR(NOW()-F6,"")</f>
        <v>2.3496527719544247E-3</v>
      </c>
      <c r="H6" s="154">
        <v>45954.985914351855</v>
      </c>
      <c r="I6" s="153" t="str">
        <f>IFERROR(VLOOKUP(D6,DB!A:F,6,0),"")</f>
        <v>Generator-SG</v>
      </c>
      <c r="J6" s="153" t="str">
        <f>IFERROR(VLOOKUP(D6,DB!A:G,7,0),"")</f>
        <v>Vandalized</v>
      </c>
      <c r="K6" s="153" t="s">
        <v>39105</v>
      </c>
      <c r="L6" s="153" t="str">
        <f>IFERROR(VLOOKUP(D6,DB!A:I,9,0),"")</f>
        <v>Latis</v>
      </c>
    </row>
    <row r="7" spans="1:13" ht="15">
      <c r="A7" s="153"/>
      <c r="B7" s="153" t="str">
        <f>IFERROR(VLOOKUP(D7,DB!A:K,11,0),"")</f>
        <v/>
      </c>
      <c r="C7" s="153"/>
      <c r="D7" s="153"/>
      <c r="E7" s="153"/>
      <c r="F7" s="154"/>
      <c r="G7" s="155">
        <f ca="1">IFERROR(NOW()-F7,"")</f>
        <v>45954.999560300923</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45954.999560300923</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45954.999560300923</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45954.999560300923</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45954.999560300923</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45954.999560300923</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45954.999560300923</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45954.999560300923</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45954.999560300923</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45954.999560300923</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45954.999560300923</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45954.999560300923</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45954.999560300923</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45954.999560300923</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45954.999560300923</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45954.999560300923</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45954.999560300923</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45954.999560300923</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45954.999560300923</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45954.999560300923</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45954.999560300923</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45954.999560300923</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45954.999560300923</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45954.999560300923</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45954.999560300923</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45954.999560300923</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45954.999560300923</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45954.999560300923</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45954.999560300923</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45954.999560300923</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45954.999560300923</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45954.999560300923</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45954.999560300923</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45954.999560300923</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45954.999560300923</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45954.999560300923</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45954.999560300923</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45954.999560300923</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45954.999560300923</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45954.999560300923</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45954.999560300923</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45954.999560300923</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45954.999560300923</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45954.999560300923</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45954.999560300923</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45954.999560300923</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45954.999560300923</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45954.999560300923</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45954.999560300923</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45954.999560300923</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45954.999560300923</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45954.999560300923</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45954.999560300923</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45954.999560300923</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45954.999560300923</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45954.999560300923</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45954.999560300923</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45954.999560300923</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45954.999560300923</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45954.999560300923</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45954.999560300923</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45954.999560300923</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45954.999560300923</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45954.999560300923</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45954.999560300923</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45954.999560300923</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45954.999560300923</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45954.999560300923</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45954.999560300923</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45954.999560300923</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45954.999560300923</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45954.999560300923</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45954.999560300923</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45954.999560300923</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45954.999560300923</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45954.999560300923</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45954.999560300923</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45954.999560300923</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45954.999560300923</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45954.999560300923</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45954.999560300923</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45954.999560300923</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45954.999560300923</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45954.999560300923</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45954.999560300923</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45954.999560300923</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45954.999560300923</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45954.999560300923</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45954.999560300923</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45954.999560300923</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45954.999560300923</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45954.999560300923</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45954.999560300923</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45954.999560300923</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45954.999560300923</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45954.999560300923</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45954.999560300923</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45954.999560300923</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45954.999560300923</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45954.999560300923</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45954.999560300923</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45954.999560300923</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45954.999560300923</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45954.999560300923</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45954.999560300923</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45954.999560300923</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45954.999560300923</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45954.999560300923</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45954.999560300923</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45954.999560300923</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45954.999560300923</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45954.999560300923</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45954.999560300923</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45954.999560300923</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45954.999560300923</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45954.999560300923</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45954.999560300923</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45954.999560300923</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45954.999560300923</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45954.999560300923</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45954.999560300923</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45954.999560300923</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45954.999560300923</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45954.999560300923</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45954.999560300923</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45954.999560300923</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45954.999560300923</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45954.999560300923</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45954.999560300923</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45954.999560300923</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45954.999560300923</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45954.999560300923</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45954.999560300923</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45954.999560300923</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45954.999560300923</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45954.999560300923</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45954.999560300923</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45954.999560300923</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45954.999560300923</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45954.999560300923</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45954.999560300923</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45954.999560300923</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45954.999560300923</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45954.999560300923</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45954.999560300923</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45954.999560300923</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45954.999560300923</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45954.999560300923</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45954.999560300923</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45954.999560300923</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45954.999560300923</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45954.999560300923</v>
      </c>
      <c r="H158" s="154"/>
      <c r="I158" s="153" t="str">
        <f>IFERROR(VLOOKUP(D158,DB!A:F,6,0),"")</f>
        <v/>
      </c>
      <c r="J158" s="153" t="str">
        <f>IFERROR(VLOOKUP(D158,DB!A:G,7,0),"")</f>
        <v/>
      </c>
      <c r="K158" s="153"/>
      <c r="L158" s="153" t="str">
        <f>IFERROR(VLOOKUP(D158,DB!A:I,9,0),"")</f>
        <v/>
      </c>
    </row>
    <row r="159" spans="1:12" ht="15">
      <c r="A159" s="159"/>
      <c r="B159" s="159" t="str">
        <f>IFERROR(VLOOKUP(D159,DB!A:K,11,0),"")</f>
        <v/>
      </c>
      <c r="C159" s="159"/>
      <c r="D159" s="159"/>
      <c r="E159" s="159"/>
      <c r="F159" s="160"/>
      <c r="G159" s="161">
        <f ca="1">IFERROR(NOW()-F159,"")</f>
        <v>45954.999560300923</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45954.999560300923</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45954.999560300923</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45954.999560300923</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45954.999560300923</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45954.999560300923</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45954.999560300923</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45954.999560300923</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45954.999560300923</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45954.999560300923</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45954.999560300923</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45954.999560300923</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45954.999560300923</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45954.999560300923</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45954.999560300923</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45954.999560300923</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45954.999560300923</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45954.999560300923</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45954.999560300923</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45954.999560300923</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45954.999560300923</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45954.999560300923</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45954.999560300923</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45954.999560300923</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45954.999560300923</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45954.999560300923</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45954.999560300923</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45954.999560300923</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45954.999560300923</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45954.999560300923</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45954.999560300923</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45954.999560300923</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45954.999560300923</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45954.999560300923</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45954.999560300923</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45954.999560300923</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45954.999560300923</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45954.999560300923</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45954.999560300923</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45954.999560300923</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45954.999560300923</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45954.999560300923</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45954.999560300923</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45954.999560300923</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45954.999560300923</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45954.999560300923</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45954.999560300923</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45954.999560300923</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45954.999560300923</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45954.999560300923</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45954.999560300923</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45954.999560300923</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45954.999560300923</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45954.999560300923</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45954.999560300923</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45954.999560300923</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45954.999560300923</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45954.999560300923</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45954.999560300923</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45954.999560300923</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45954.999560300923</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45954.999560300923</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45954.999560300923</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45954.999560300923</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45954.999560300923</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45954.999560300923</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45954.999560300923</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45954.999560300923</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45954.999560300923</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45954.999560300923</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45954.999560300923</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45954.999560300923</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45954.999560300923</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45954.999560300923</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45954.999560300923</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45954.999560300923</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45954.999560300923</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45954.999560300923</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45954.999560300923</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45954.999560300923</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45954.999560300923</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45954.999560300923</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45954.999560300923</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45954.999560300923</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45954.999560300923</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45954.999560300923</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45954.999560300923</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45954.999560300923</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45954.999560300923</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45954.999560300923</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45954.999560300923</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45954.999560300923</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45954.999560300923</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45954.999560300923</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45954.999560300923</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45954.999560300923</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45954.999560300923</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45954.999560300923</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45954.999560300923</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45954.999560300923</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45954.999560300923</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45954.999560300923</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45954.999560300923</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45954.999560300923</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45954.999560300923</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45954.999560300923</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45954.999560300923</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45954.999560300923</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45954.999560300923</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45954.999560300923</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45954.999560300923</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45954.999560300923</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45954.999560300923</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45954.999560300923</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45954.999560300923</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45954.999560300923</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45954.999560300923</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45954.999560300923</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45954.999560300923</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45954.999560300923</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45954.999560300923</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45954.999560300923</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45954.999560300923</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45954.999560300923</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45954.999560300923</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45954.999560300923</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45954.999560300923</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45954.999560300923</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45954.999560300923</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45954.999560300923</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45954.999560300923</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45954.999560300923</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45954.999560300923</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45954.999560300923</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45954.999560300923</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45954.999560300923</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45954.999560300923</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45954.999560300923</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45954.999560300923</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45954.999560300923</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45954.999560300923</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45954.999560300923</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45954.999560300923</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45954.999560300923</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45954.999560300923</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45954.999560300923</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45954.999560300923</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45954.999560300923</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45954.999560300923</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45954.999560300923</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45954.999560300923</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45954.999560300923</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45954.999560300923</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45954.999560300923</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45954.999560300923</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45954.999560300923</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45954.999560300923</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45954.999560300923</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45954.999560300923</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45954.999560300923</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45954.999560300923</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45954.999560300923</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45954.999560300923</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45954.999560300923</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45954.999560300923</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45954.999560300923</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45954.999560300923</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45954.999560300923</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45954.999560300923</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45954.999560300923</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45954.999560300923</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45954.999560300923</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45954.999560300923</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45954.999560300923</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45954.999560300923</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45954.999560300923</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45954.999560300923</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45954.999560300923</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45954.999560300923</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45954.999560300923</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45954.999560300923</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45954.999560300923</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45954.999560300923</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45954.999560300923</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45954.999560300923</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45954.999560300923</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45954.999560300923</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45954.999560300923</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45954.999560300923</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45954.999560300923</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45954.999560300923</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45954.999560300923</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45954.999560300923</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45954.999560300923</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45954.999560300923</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45954.999560300923</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45954.999560300923</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45954.999560300923</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45954.999560300923</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45954.999560300923</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45954.999560300923</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45954.999560300923</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45954.999560300923</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45954.999560300923</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45954.999560300923</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45954.999560300923</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45954.999560300923</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45954.999560300923</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45954.999560300923</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45954.999560300923</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45954.999560300923</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45954.999560300923</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45954.999560300923</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45954.999560300923</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45954.999560300923</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45954.999560300923</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45954.999560300923</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45954.999560300923</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45954.999560300923</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45954.999560300923</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45954.999560300923</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45954.999560300923</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45954.999560300923</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45954.999560300923</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45954.999560300923</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45954.999560300923</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45954.999560300923</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45954.999560300923</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45954.999560300923</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45954.999560300923</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45954.999560300923</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45954.999560300923</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45954.999560300923</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45954.999560300923</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45954.999560300923</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45954.999560300923</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45954.999560300923</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45954.999560300923</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45954.999560300923</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45954.999560300923</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45954.999560300923</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45954.999560300923</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45954.999560300923</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45954.999560300923</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45954.999560300923</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45954.999560300923</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45954.999560300923</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45954.999560300923</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45954.999560300923</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45954.999560300923</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45954.999560300923</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45954.999560300923</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45954.999560300923</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45954.999560300923</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45954.999560300923</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45954.999560300923</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45954.999560300923</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45954.999560300923</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45954.999560300923</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45954.999560300923</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45954.999560300923</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45954.999560300923</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45954.999560300923</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45954.999560300923</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45954.999560300923</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45954.999560300923</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45954.999560300923</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45954.999560300923</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45954.999560300923</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45954.999560300923</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45954.999560300923</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45954.999560300923</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45954.999560300923</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45954.999560300923</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45954.999560300923</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45954.999560300923</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45954.999560300923</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45954.999560300923</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45954.999560300923</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45954.999560300923</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45954.999560300923</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45954.999560300923</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45954.999560300923</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45954.999560300923</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45954.999560300923</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45954.999560300923</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45954.999560300923</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45954.999560300923</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45954.999560300923</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45954.999560300923</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45954.999560300923</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45954.999560300923</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45954.999560300923</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45954.999560300923</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45954.999560300923</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45954.999560300923</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45954.999560300923</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45954.999560300923</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45954.999560300923</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45954.999560300923</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45954.999560300923</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45954.999560300923</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45954.999560300923</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45954.999560300923</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45954.999560300923</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45954.999560300923</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45954.999560300923</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45954.999560300923</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45954.999560300923</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45954.999560300923</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45954.999560300923</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45954.999560300923</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45954.999560300923</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45954.999560300923</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45954.999560300923</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45954.999560300923</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45954.999560300923</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45954.999560300923</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45954.999560300923</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45954.999560300923</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45954.999560300923</v>
      </c>
      <c r="H479" s="160"/>
      <c r="I479" s="159" t="str">
        <f>IFERROR(VLOOKUP(D479,DB!A:F,6,0),"")</f>
        <v/>
      </c>
      <c r="J479" s="159" t="str">
        <f>IFERROR(VLOOKUP(D479,DB!A:G,7,0),"")</f>
        <v/>
      </c>
      <c r="K479" s="159"/>
      <c r="L479" s="159" t="str">
        <f>IFERROR(VLOOKUP(D479,DB!A:I,9,0),"")</f>
        <v/>
      </c>
    </row>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9" ht="15"/>
    <row r="590" ht="15"/>
    <row r="592" ht="15"/>
    <row r="593" ht="15"/>
    <row r="594" ht="15"/>
    <row r="595" ht="15"/>
    <row r="597" ht="15"/>
    <row r="598" ht="15"/>
    <row r="605" ht="15"/>
    <row r="606" ht="15"/>
    <row r="607" ht="15"/>
    <row r="608" ht="15"/>
    <row r="609" ht="15"/>
    <row r="610" ht="15"/>
    <row r="613" ht="15"/>
    <row r="614" ht="15"/>
    <row r="615" ht="15"/>
    <row r="616" ht="15"/>
    <row r="617" ht="15"/>
    <row r="618" ht="15"/>
    <row r="619" ht="15"/>
    <row r="620" ht="15"/>
    <row r="621" ht="15"/>
    <row r="622" ht="15"/>
    <row r="623" ht="15"/>
    <row r="624"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80" ht="15"/>
    <row r="681" ht="15"/>
    <row r="718" ht="15"/>
    <row r="719" ht="15"/>
    <row r="720" ht="15"/>
    <row r="721" ht="15"/>
    <row r="722" ht="15"/>
    <row r="723" ht="15"/>
    <row r="724" ht="15"/>
    <row r="725" ht="15"/>
    <row r="726" ht="15"/>
    <row r="727"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8" ht="15"/>
    <row r="809" ht="15"/>
    <row r="810" ht="15"/>
    <row r="812" ht="15"/>
    <row r="813"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6" ht="15"/>
    <row r="847" ht="15"/>
    <row r="1017" ht="15"/>
    <row r="1018" ht="15"/>
    <row r="1019" ht="15"/>
    <row r="1020" ht="15"/>
    <row r="1021" ht="15"/>
    <row r="1022" ht="15"/>
    <row r="1028" ht="15"/>
    <row r="1029" ht="15"/>
    <row r="1030" ht="15"/>
    <row r="1031" ht="15"/>
    <row r="1032" ht="15"/>
    <row r="1033" ht="15"/>
    <row r="1034"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5" ht="15"/>
    <row r="1086" ht="15"/>
    <row r="1092" ht="15"/>
    <row r="1093" ht="15"/>
    <row r="1095" ht="15"/>
    <row r="1096" ht="15"/>
    <row r="1097" ht="15"/>
    <row r="1098" ht="15"/>
    <row r="1099" ht="15"/>
    <row r="1100" ht="15"/>
    <row r="1101" ht="15"/>
    <row r="1103" ht="15"/>
    <row r="1104" ht="15"/>
    <row r="1105"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4" ht="15"/>
    <row r="1175" ht="15"/>
    <row r="1176" ht="15"/>
    <row r="1177" ht="15"/>
    <row r="1178" ht="15"/>
    <row r="1179" ht="15"/>
    <row r="1180" ht="15"/>
    <row r="1181" ht="15"/>
    <row r="1182" ht="15"/>
    <row r="1183" ht="15"/>
    <row r="1184" ht="15"/>
    <row r="1185" ht="15"/>
    <row r="1186" ht="15"/>
    <row r="1187" ht="15"/>
    <row r="1189" ht="15"/>
    <row r="1190" ht="15"/>
    <row r="1191" ht="15"/>
    <row r="1192" ht="15"/>
    <row r="1193" ht="15"/>
    <row r="1194" ht="15"/>
    <row r="1195" ht="15"/>
    <row r="1196" ht="15"/>
    <row r="1197" ht="15"/>
    <row r="1198" ht="15"/>
    <row r="1199" ht="15"/>
    <row r="1200" ht="15"/>
    <row r="1203" ht="15"/>
    <row r="1204" ht="15"/>
    <row r="1205" ht="15"/>
    <row r="1206" ht="15"/>
    <row r="1207" ht="15"/>
    <row r="1208" ht="15"/>
    <row r="1209" ht="15"/>
    <row r="1211" ht="15"/>
    <row r="1212" ht="15"/>
    <row r="1213" ht="15"/>
    <row r="1214" ht="15"/>
    <row r="1215" ht="15"/>
    <row r="1216" ht="15"/>
    <row r="1217" ht="15"/>
    <row r="1218" ht="15"/>
    <row r="1219" ht="15"/>
    <row r="1220" ht="15"/>
    <row r="1221" ht="15"/>
    <row r="1223" ht="15"/>
    <row r="1224" ht="15"/>
    <row r="1225" ht="15"/>
    <row r="1226" ht="15"/>
    <row r="1227" ht="15"/>
    <row r="1228" ht="15"/>
    <row r="1229" ht="15"/>
    <row r="1230" ht="15"/>
    <row r="1231" ht="15"/>
    <row r="1232" ht="15"/>
    <row r="1240" ht="15"/>
    <row r="1241" ht="15"/>
    <row r="1244" ht="15"/>
    <row r="1245" ht="15"/>
    <row r="1246" ht="15"/>
    <row r="1247" ht="15"/>
    <row r="1248" ht="15"/>
    <row r="1249" ht="15"/>
    <row r="1250" ht="15"/>
    <row r="1251" ht="15"/>
    <row r="1254" ht="15"/>
    <row r="1255" ht="15"/>
    <row r="1256" ht="15"/>
    <row r="1257" ht="15"/>
    <row r="1258" ht="15"/>
    <row r="1259" ht="15"/>
    <row r="1260" ht="15"/>
    <row r="1261" ht="15"/>
    <row r="1262" ht="15"/>
    <row r="1263" ht="15"/>
    <row r="1264" ht="15"/>
    <row r="1265" ht="15"/>
    <row r="1267" ht="15"/>
    <row r="1268" ht="15"/>
    <row r="1269" ht="15"/>
    <row r="1272" ht="15"/>
    <row r="1274" ht="15"/>
    <row r="1276" ht="15"/>
    <row r="1279" ht="15"/>
    <row r="1280" ht="15"/>
    <row r="1281" ht="15"/>
    <row r="1283" ht="15"/>
    <row r="1285" ht="15"/>
    <row r="1286" ht="15"/>
    <row r="1287" ht="15"/>
    <row r="1288" ht="15"/>
    <row r="1289" ht="15"/>
    <row r="1291" ht="15"/>
    <row r="1292" ht="15"/>
    <row r="1293" ht="15"/>
    <row r="1294" ht="15"/>
    <row r="1296" ht="15"/>
    <row r="1298" ht="15"/>
    <row r="1299" ht="15"/>
    <row r="1301" ht="15"/>
    <row r="1302" ht="15"/>
    <row r="1303" ht="15"/>
    <row r="1304" ht="15"/>
    <row r="1306" ht="15"/>
    <row r="1308" ht="15"/>
    <row r="1309" ht="15"/>
    <row r="1310" ht="15"/>
    <row r="1311" ht="15"/>
    <row r="1313" ht="15"/>
    <row r="1314" ht="15"/>
    <row r="1315" ht="15"/>
    <row r="1316" ht="15"/>
    <row r="1317" ht="15"/>
    <row r="1318" ht="15"/>
    <row r="1319" ht="15"/>
  </sheetData>
  <dataValidations count="2">
    <dataValidation allowBlank="1" showInputMessage="1" showErrorMessage="1" sqref="E1" xr:uid="{920C6338-E771-4DAE-8C89-92A9093EA4DE}"/>
    <dataValidation type="list" allowBlank="1" showInputMessage="1" showErrorMessage="1" sqref="E2:E47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3"/>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45954.999560300923</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45954.999560300923</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45954.999560300923</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45954.999560300923</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45954.999560300923</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45954.999560300923</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45954.999560300923</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45954.999560300923</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45954.999560300923</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45954.999560300923</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45954.999560300923</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45954.999560300923</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45954.999560300923</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45954.999560300923</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45954.999560300923</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45954.999560300923</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45954.999560300923</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45954.999560300923</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45954.999560300923</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45954.999560300923</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45954.999560300923</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45954.999560300923</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45954.999560300923</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45954.999560300923</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45954.999560300923</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45954.999560300923</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45954.999560300923</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45954.999560300923</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45954.999560300923</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45954.999560300923</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45954.999560300923</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45954.999560300923</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45954.999560300923</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45954.999560300923</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45954.999560300923</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45954.999560300923</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45954.999560300923</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45954.999560300923</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45954.999560300923</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45954.999560300923</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45954.999560300923</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45954.999560300923</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45954.999560300923</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45954.999560300923</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45954.999560300923</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45954.999560300923</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45954.999560300923</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45954.999560300923</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45954.999560300923</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45954.999560300923</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45954.999560300923</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45954.999560300923</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45954.999560300923</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45954.999560300923</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45954.999560300923</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45954.999560300923</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45954.999560300923</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45954.999560300923</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45954.999560300923</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45954.999560300923</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45954.999560300923</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45954.999560300923</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45954.999560300923</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45954.999560300923</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45954.999560300923</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45954.999560300923</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45954.999560300923</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45954.999560300923</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45954.999560300923</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45954.999560300923</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45954.999560300923</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45954.999560300923</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45954.999560300923</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45954.999560300923</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45954.999560300923</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45954.999560300923</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45954.999560300923</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45954.999560300923</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45954.999560300923</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45954.999560300923</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45954.999560300923</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45954.999560300923</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45954.999560300923</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45954.999560300923</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45954.999560300923</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45954.999560300923</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45954.999560300923</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45954.999560300923</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45954.999560300923</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45954.999560300923</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45954.999560300923</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45954.999560300923</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45954.999560300923</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45954.999560300923</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45954.999560300923</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45954.999560300923</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45954.999560300923</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45954.999560300923</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45954.999560300923</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45954.999560300923</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45954.999560300923</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45954.999560300923</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45954.999560300923</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45954.999560300923</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45954.999560300923</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45954.999560300923</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45954.999560300923</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45954.999560300923</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45954.999560300923</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45954.999560300923</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45954.999560300923</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45954.999560300923</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45954.999560300923</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45954.999560300923</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45954.999560300923</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45954.999560300923</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45954.999560300923</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45954.999560300923</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45954.999560300923</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45954.999560300923</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45954.999560300923</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45954.999560300923</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45954.999560300923</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45954.999560300923</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45954.999560300923</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45954.999560300923</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45954.999560300923</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45954.999560300923</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45954.999560300923</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45954.999560300923</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45954.999560300923</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45954.999560300923</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45954.999560300923</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45954.999560300923</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45954.999560300923</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45954.999560300923</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45954.999560300923</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45954.999560300923</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45954.999560300923</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45954.999560300923</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45954.999560300923</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45954.999560300923</v>
      </c>
      <c r="H143" s="108"/>
      <c r="I143" s="104" t="str">
        <f>IFERROR(VLOOKUP(D143,DB!A:F,6,0),"")</f>
        <v/>
      </c>
      <c r="J143" s="103" t="str">
        <f>IFERROR(VLOOKUP(D143,DB!A:G,7,0),"")</f>
        <v/>
      </c>
      <c r="K143" s="109"/>
      <c r="L143" s="110" t="str">
        <f>IFERROR(VLOOKUP(D143,DB!A:I,9,0),"")</f>
        <v/>
      </c>
    </row>
  </sheetData>
  <dataValidations count="2">
    <dataValidation allowBlank="1" showInputMessage="1" showErrorMessage="1" sqref="E1" xr:uid="{380493DB-286A-4683-AF55-C78F04945A49}"/>
    <dataValidation type="list" allowBlank="1" showInputMessage="1" showErrorMessage="1" sqref="E2:E14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2025-10-24T21:00:10Z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